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OU Oslavička\rozpočty .doc\"/>
    </mc:Choice>
  </mc:AlternateContent>
  <bookViews>
    <workbookView xWindow="0" yWindow="0" windowWidth="28800" windowHeight="121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4" i="1" l="1"/>
  <c r="F124" i="1"/>
  <c r="E124" i="1"/>
  <c r="E122" i="1"/>
  <c r="F122" i="1"/>
  <c r="G122" i="1"/>
  <c r="E120" i="1"/>
  <c r="F120" i="1"/>
  <c r="G120" i="1"/>
  <c r="E118" i="1"/>
  <c r="F118" i="1"/>
  <c r="G118" i="1"/>
  <c r="E116" i="1"/>
  <c r="F116" i="1"/>
  <c r="G116" i="1"/>
  <c r="G114" i="1"/>
  <c r="E114" i="1"/>
  <c r="F114" i="1"/>
  <c r="F111" i="1"/>
  <c r="E111" i="1"/>
  <c r="G111" i="1"/>
  <c r="E95" i="1"/>
  <c r="F95" i="1"/>
  <c r="G95" i="1"/>
  <c r="E91" i="1"/>
  <c r="F91" i="1"/>
  <c r="G91" i="1"/>
  <c r="E84" i="1"/>
  <c r="F84" i="1"/>
  <c r="G84" i="1"/>
  <c r="E76" i="1"/>
  <c r="G76" i="1"/>
  <c r="E73" i="1"/>
  <c r="F73" i="1"/>
  <c r="G73" i="1"/>
  <c r="E71" i="1"/>
  <c r="F71" i="1"/>
  <c r="G71" i="1"/>
  <c r="E66" i="1"/>
  <c r="F66" i="1"/>
  <c r="G66" i="1"/>
  <c r="E64" i="1"/>
  <c r="F64" i="1"/>
  <c r="G64" i="1"/>
  <c r="E62" i="1"/>
  <c r="F62" i="1"/>
  <c r="G62" i="1"/>
  <c r="F59" i="1"/>
  <c r="E59" i="1"/>
  <c r="G59" i="1"/>
  <c r="E50" i="1"/>
  <c r="F50" i="1"/>
  <c r="G50" i="1"/>
  <c r="E48" i="1"/>
  <c r="F48" i="1"/>
  <c r="G48" i="1"/>
  <c r="E45" i="1"/>
  <c r="F45" i="1"/>
  <c r="G45" i="1"/>
  <c r="E39" i="1"/>
  <c r="F39" i="1"/>
  <c r="G39" i="1"/>
  <c r="F35" i="1"/>
  <c r="E35" i="1"/>
  <c r="G35" i="1"/>
  <c r="E37" i="1"/>
  <c r="F37" i="1"/>
  <c r="G37" i="1"/>
  <c r="E30" i="1"/>
  <c r="F30" i="1"/>
  <c r="G30" i="1"/>
  <c r="E27" i="1"/>
  <c r="F27" i="1"/>
  <c r="G27" i="1"/>
  <c r="E25" i="1"/>
  <c r="F25" i="1"/>
  <c r="G25" i="1"/>
  <c r="E18" i="1"/>
  <c r="F18" i="1"/>
  <c r="G18" i="1"/>
  <c r="E16" i="1"/>
  <c r="F16" i="1"/>
  <c r="G16" i="1"/>
  <c r="F12" i="1"/>
  <c r="E12" i="1"/>
  <c r="G12" i="1"/>
  <c r="E7" i="1"/>
  <c r="F7" i="1"/>
  <c r="G7" i="1"/>
</calcChain>
</file>

<file path=xl/sharedStrings.xml><?xml version="1.0" encoding="utf-8"?>
<sst xmlns="http://schemas.openxmlformats.org/spreadsheetml/2006/main" count="123" uniqueCount="119">
  <si>
    <t>Popis položky rozpočtu</t>
  </si>
  <si>
    <t>Odd,par</t>
  </si>
  <si>
    <t>položka</t>
  </si>
  <si>
    <t>les-služby</t>
  </si>
  <si>
    <t>silnice - prohrnování</t>
  </si>
  <si>
    <t>chdníky - prohrnování</t>
  </si>
  <si>
    <t>chodníky - benzín</t>
  </si>
  <si>
    <t>chodníky - posyp</t>
  </si>
  <si>
    <t>VaK - příspěvky</t>
  </si>
  <si>
    <t>ČOV- obsluha DPP</t>
  </si>
  <si>
    <t>ČOV-mákup materiálu</t>
  </si>
  <si>
    <t>ČOV-studená voda</t>
  </si>
  <si>
    <t>ČOV-el.energie</t>
  </si>
  <si>
    <t>ČOV-rozbory vody</t>
  </si>
  <si>
    <t>Mateřská škola - dar</t>
  </si>
  <si>
    <t>Základní šklola- dar peněžitý</t>
  </si>
  <si>
    <t>majetek obce - služby</t>
  </si>
  <si>
    <t>jubilea občanů,vítání občánků,mikuláš</t>
  </si>
  <si>
    <t>příspěvek na kostel</t>
  </si>
  <si>
    <t>rozhlas</t>
  </si>
  <si>
    <t>Sportovní zařízení-materiál</t>
  </si>
  <si>
    <t>charita</t>
  </si>
  <si>
    <t xml:space="preserve">linka důvěry </t>
  </si>
  <si>
    <t>VO-el.energie</t>
  </si>
  <si>
    <t>Pohonné hmoty, maziva</t>
  </si>
  <si>
    <t>pohoštění</t>
  </si>
  <si>
    <t>Svoz tříděného odpadu</t>
  </si>
  <si>
    <t>VP-úklid obce:</t>
  </si>
  <si>
    <t>-odměny DPP</t>
  </si>
  <si>
    <t>VP-úklid obce-materiál</t>
  </si>
  <si>
    <t>VP-úklid obce -benzín</t>
  </si>
  <si>
    <t>MR Horácko-příspěvky</t>
  </si>
  <si>
    <t>Dar-diecézní charita Třebíč</t>
  </si>
  <si>
    <t>hasiči-refundace</t>
  </si>
  <si>
    <t>hasiči-pojistné</t>
  </si>
  <si>
    <t>hasiči - pohonné hmoty</t>
  </si>
  <si>
    <t>Odměna členové výborů</t>
  </si>
  <si>
    <t>odměny ZO</t>
  </si>
  <si>
    <t>odvody zdravotního pojištění</t>
  </si>
  <si>
    <t>cestovní náhrady</t>
  </si>
  <si>
    <t>pojištění ZO</t>
  </si>
  <si>
    <t>materiál</t>
  </si>
  <si>
    <t>cestovné</t>
  </si>
  <si>
    <t>ostatní platy-refundace</t>
  </si>
  <si>
    <t>drobný materiál</t>
  </si>
  <si>
    <t>studená voda</t>
  </si>
  <si>
    <t>el.energie</t>
  </si>
  <si>
    <t>služby pošt</t>
  </si>
  <si>
    <t>telefon</t>
  </si>
  <si>
    <t>služby ostatní-tech.pod.PC</t>
  </si>
  <si>
    <t>úroky z úvěrů</t>
  </si>
  <si>
    <t>služby -ČSOB</t>
  </si>
  <si>
    <t>pojištění majetku obce</t>
  </si>
  <si>
    <t>převody</t>
  </si>
  <si>
    <t>daně z příjmu</t>
  </si>
  <si>
    <t>celkem výdaje</t>
  </si>
  <si>
    <t>Téhož dne vyvěšeno i na elektronické úřední desce.</t>
  </si>
  <si>
    <t>Výdaje</t>
  </si>
  <si>
    <t>Záz.pol</t>
  </si>
  <si>
    <t>Kom.služ a územní rozvoj: stan</t>
  </si>
  <si>
    <t>les-DPP</t>
  </si>
  <si>
    <t>Schválený rozpočet  na rok 2019</t>
  </si>
  <si>
    <t>Aktuální plnění rozpočtu za rok 2019</t>
  </si>
  <si>
    <t>Návrh rozpočtu na rok 2020</t>
  </si>
  <si>
    <t>celkem za 1032</t>
  </si>
  <si>
    <t>celkem za 2212</t>
  </si>
  <si>
    <t>Silnice-ostatní služby</t>
  </si>
  <si>
    <t>silnice - opravy a udržování</t>
  </si>
  <si>
    <t>celkem za 2219</t>
  </si>
  <si>
    <t>celkem za 2310</t>
  </si>
  <si>
    <t>celkem za 2321</t>
  </si>
  <si>
    <t>ČOV-projekty</t>
  </si>
  <si>
    <t>celkem za 3111</t>
  </si>
  <si>
    <t>celkem za 3113</t>
  </si>
  <si>
    <t>celkem za 3330</t>
  </si>
  <si>
    <t>celkem za 3399</t>
  </si>
  <si>
    <t>oslavy založení obce, dětský den</t>
  </si>
  <si>
    <t>celkem za 3341</t>
  </si>
  <si>
    <t>cekem za 3412</t>
  </si>
  <si>
    <t>Sportovní zařízení</t>
  </si>
  <si>
    <t>stavba hřiště</t>
  </si>
  <si>
    <t>služby</t>
  </si>
  <si>
    <t>celkem za 3549</t>
  </si>
  <si>
    <t>celkem za 3631</t>
  </si>
  <si>
    <t>el.energie Rubačka</t>
  </si>
  <si>
    <t>opravy a udržování</t>
  </si>
  <si>
    <t>příspěvky MR Velkomeziříčsko</t>
  </si>
  <si>
    <t>dopravní prostředky</t>
  </si>
  <si>
    <t>celkem za 3639</t>
  </si>
  <si>
    <t>celkem za 3722</t>
  </si>
  <si>
    <t>Svoz KO</t>
  </si>
  <si>
    <t>příspěvek -skládka</t>
  </si>
  <si>
    <t>celkem za 3723</t>
  </si>
  <si>
    <t>celkem za 3724</t>
  </si>
  <si>
    <t>nebezpečný odpad-sběrný dvůr</t>
  </si>
  <si>
    <t>celkem za 3745</t>
  </si>
  <si>
    <t>celkem za 3749</t>
  </si>
  <si>
    <t>cekem za 4359</t>
  </si>
  <si>
    <t>celkem za 5512</t>
  </si>
  <si>
    <t>Hasiči-obleky pro zás. Jednotku</t>
  </si>
  <si>
    <t>hasiči - ost. Materiál</t>
  </si>
  <si>
    <t>Hasiči-dary SDH</t>
  </si>
  <si>
    <t>celkem za 6112</t>
  </si>
  <si>
    <t>Volby do EU:-odměny</t>
  </si>
  <si>
    <t>celkem za 6117</t>
  </si>
  <si>
    <t>celkem za 6171</t>
  </si>
  <si>
    <t>Ostatní osobní výdaje - DPP</t>
  </si>
  <si>
    <t>Povinné pojistné</t>
  </si>
  <si>
    <t>tisk,knihy ,SZ</t>
  </si>
  <si>
    <t>převody vlastní pokladně</t>
  </si>
  <si>
    <t>celkem za 6310</t>
  </si>
  <si>
    <t>celkem za 6320</t>
  </si>
  <si>
    <t>celkem za 6330</t>
  </si>
  <si>
    <t>celkem za 6399</t>
  </si>
  <si>
    <t>splátka úvěru ČSOB Creditas</t>
  </si>
  <si>
    <t>celkem za  8124</t>
  </si>
  <si>
    <t>vyvěšeno dne:  25.11.2019</t>
  </si>
  <si>
    <t xml:space="preserve">sejmuto  dne:  </t>
  </si>
  <si>
    <t>Závazným ukazatelem pro rozpočet je paragraf.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</si>
</sst>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1" fillId="0" borderId="0" xfId="0" applyFont="1"/>
    <xf numFmtId="0" fontId="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" fillId="2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2"/>
  <sheetViews>
    <sheetView tabSelected="1" topLeftCell="A14" workbookViewId="0">
      <selection activeCell="A132" sqref="A132"/>
    </sheetView>
  </sheetViews>
  <sheetFormatPr defaultRowHeight="15" x14ac:dyDescent="0.25"/>
  <cols>
    <col min="1" max="1" width="17.85546875" customWidth="1"/>
    <col min="2" max="2" width="10.140625" customWidth="1"/>
    <col min="5" max="5" width="13.42578125" customWidth="1"/>
    <col min="6" max="6" width="20.28515625" bestFit="1" customWidth="1"/>
    <col min="7" max="7" width="17.5703125" customWidth="1"/>
  </cols>
  <sheetData>
    <row r="1" spans="1:7" ht="23.25" x14ac:dyDescent="0.35">
      <c r="A1" s="17" t="s">
        <v>63</v>
      </c>
      <c r="B1" s="18"/>
      <c r="C1" s="18"/>
    </row>
    <row r="3" spans="1:7" ht="27" thickBot="1" x14ac:dyDescent="0.45">
      <c r="A3" s="19" t="s">
        <v>57</v>
      </c>
    </row>
    <row r="4" spans="1:7" ht="48" thickBot="1" x14ac:dyDescent="0.3">
      <c r="A4" s="1" t="s">
        <v>0</v>
      </c>
      <c r="B4" s="2" t="s">
        <v>1</v>
      </c>
      <c r="C4" s="2" t="s">
        <v>2</v>
      </c>
      <c r="D4" s="2" t="s">
        <v>58</v>
      </c>
      <c r="E4" s="2" t="s">
        <v>61</v>
      </c>
      <c r="F4" s="2" t="s">
        <v>62</v>
      </c>
      <c r="G4" s="20" t="s">
        <v>63</v>
      </c>
    </row>
    <row r="5" spans="1:7" ht="16.5" thickBot="1" x14ac:dyDescent="0.3">
      <c r="A5" s="35" t="s">
        <v>60</v>
      </c>
      <c r="B5" s="36">
        <v>1032</v>
      </c>
      <c r="C5" s="36">
        <v>5021</v>
      </c>
      <c r="D5" s="6"/>
      <c r="E5" s="6">
        <v>0</v>
      </c>
      <c r="F5" s="6">
        <v>9000</v>
      </c>
      <c r="G5" s="6">
        <v>1000</v>
      </c>
    </row>
    <row r="6" spans="1:7" ht="16.5" thickBot="1" x14ac:dyDescent="0.3">
      <c r="A6" s="3" t="s">
        <v>3</v>
      </c>
      <c r="B6" s="4">
        <v>1032</v>
      </c>
      <c r="C6" s="4">
        <v>5169</v>
      </c>
      <c r="D6" s="5"/>
      <c r="E6" s="4">
        <v>90000</v>
      </c>
      <c r="F6" s="6">
        <v>0</v>
      </c>
      <c r="G6" s="6">
        <v>120000</v>
      </c>
    </row>
    <row r="7" spans="1:7" ht="16.5" thickBot="1" x14ac:dyDescent="0.3">
      <c r="A7" s="37" t="s">
        <v>64</v>
      </c>
      <c r="B7" s="38"/>
      <c r="C7" s="38"/>
      <c r="D7" s="39"/>
      <c r="E7" s="38">
        <f>SUM(E5:E6)</f>
        <v>90000</v>
      </c>
      <c r="F7" s="40">
        <f>SUM(F5:F6)</f>
        <v>9000</v>
      </c>
      <c r="G7" s="40">
        <f>SUM(G5:G6)</f>
        <v>121000</v>
      </c>
    </row>
    <row r="8" spans="1:7" ht="30.75" thickBot="1" x14ac:dyDescent="0.3">
      <c r="A8" s="3" t="s">
        <v>4</v>
      </c>
      <c r="B8" s="4">
        <v>2212</v>
      </c>
      <c r="C8" s="4">
        <v>5021</v>
      </c>
      <c r="D8" s="5"/>
      <c r="E8" s="4">
        <v>20000</v>
      </c>
      <c r="F8" s="6">
        <v>19300</v>
      </c>
      <c r="G8" s="6">
        <v>20000</v>
      </c>
    </row>
    <row r="9" spans="1:7" ht="30.75" customHeight="1" x14ac:dyDescent="0.25">
      <c r="A9" s="26" t="s">
        <v>66</v>
      </c>
      <c r="B9" s="28">
        <v>2212</v>
      </c>
      <c r="C9" s="28">
        <v>5169</v>
      </c>
      <c r="D9" s="26"/>
      <c r="E9" s="28">
        <v>5000</v>
      </c>
      <c r="F9" s="10">
        <v>2360</v>
      </c>
      <c r="G9" s="32">
        <v>12000</v>
      </c>
    </row>
    <row r="10" spans="1:7" ht="16.5" hidden="1" thickBot="1" x14ac:dyDescent="0.3">
      <c r="A10" s="27"/>
      <c r="B10" s="29"/>
      <c r="C10" s="29"/>
      <c r="D10" s="27"/>
      <c r="E10" s="29"/>
      <c r="F10" s="6">
        <v>300</v>
      </c>
      <c r="G10" s="33"/>
    </row>
    <row r="11" spans="1:7" ht="30.75" thickBot="1" x14ac:dyDescent="0.3">
      <c r="A11" s="3" t="s">
        <v>67</v>
      </c>
      <c r="B11" s="4">
        <v>2212</v>
      </c>
      <c r="C11" s="4">
        <v>5171</v>
      </c>
      <c r="D11" s="5"/>
      <c r="E11" s="4">
        <v>0</v>
      </c>
      <c r="F11" s="6">
        <v>10000</v>
      </c>
      <c r="G11" s="6">
        <v>0</v>
      </c>
    </row>
    <row r="12" spans="1:7" ht="16.5" thickBot="1" x14ac:dyDescent="0.3">
      <c r="A12" s="37" t="s">
        <v>65</v>
      </c>
      <c r="B12" s="38"/>
      <c r="C12" s="38"/>
      <c r="D12" s="39"/>
      <c r="E12" s="38">
        <f>SUM(E8:E11)</f>
        <v>25000</v>
      </c>
      <c r="F12" s="40">
        <f>F8+F9+F11</f>
        <v>31660</v>
      </c>
      <c r="G12" s="40">
        <f>SUM(G8:G11)</f>
        <v>32000</v>
      </c>
    </row>
    <row r="13" spans="1:7" ht="30.75" thickBot="1" x14ac:dyDescent="0.3">
      <c r="A13" s="3" t="s">
        <v>5</v>
      </c>
      <c r="B13" s="4">
        <v>2219</v>
      </c>
      <c r="C13" s="4">
        <v>5021</v>
      </c>
      <c r="D13" s="5"/>
      <c r="E13" s="4">
        <v>7500</v>
      </c>
      <c r="F13" s="6">
        <v>0</v>
      </c>
      <c r="G13" s="6">
        <v>5000</v>
      </c>
    </row>
    <row r="14" spans="1:7" ht="16.5" thickBot="1" x14ac:dyDescent="0.3">
      <c r="A14" s="3" t="s">
        <v>6</v>
      </c>
      <c r="B14" s="4">
        <v>2219</v>
      </c>
      <c r="C14" s="4">
        <v>5156</v>
      </c>
      <c r="D14" s="5"/>
      <c r="E14" s="4">
        <v>2000</v>
      </c>
      <c r="F14" s="6">
        <v>450</v>
      </c>
      <c r="G14" s="6">
        <v>2000</v>
      </c>
    </row>
    <row r="15" spans="1:7" ht="16.5" thickBot="1" x14ac:dyDescent="0.3">
      <c r="A15" s="3" t="s">
        <v>7</v>
      </c>
      <c r="B15" s="4">
        <v>2219</v>
      </c>
      <c r="C15" s="4">
        <v>5139</v>
      </c>
      <c r="D15" s="5"/>
      <c r="E15" s="4">
        <v>2500</v>
      </c>
      <c r="F15" s="6">
        <v>210</v>
      </c>
      <c r="G15" s="6">
        <v>500</v>
      </c>
    </row>
    <row r="16" spans="1:7" ht="16.5" thickBot="1" x14ac:dyDescent="0.3">
      <c r="A16" s="37" t="s">
        <v>68</v>
      </c>
      <c r="B16" s="38"/>
      <c r="C16" s="38"/>
      <c r="D16" s="39"/>
      <c r="E16" s="38">
        <f>SUM(E13:E15)</f>
        <v>12000</v>
      </c>
      <c r="F16" s="40">
        <f>SUM(F13:F15)</f>
        <v>660</v>
      </c>
      <c r="G16" s="40">
        <f>SUM(G13:G15)</f>
        <v>7500</v>
      </c>
    </row>
    <row r="17" spans="1:7" ht="16.5" thickBot="1" x14ac:dyDescent="0.3">
      <c r="A17" s="3" t="s">
        <v>8</v>
      </c>
      <c r="B17" s="4">
        <v>2310</v>
      </c>
      <c r="C17" s="4">
        <v>5329</v>
      </c>
      <c r="D17" s="4">
        <v>26</v>
      </c>
      <c r="E17" s="4">
        <v>1180</v>
      </c>
      <c r="F17" s="6">
        <v>1180</v>
      </c>
      <c r="G17" s="6">
        <v>1220</v>
      </c>
    </row>
    <row r="18" spans="1:7" ht="16.5" thickBot="1" x14ac:dyDescent="0.3">
      <c r="A18" s="37" t="s">
        <v>69</v>
      </c>
      <c r="B18" s="38"/>
      <c r="C18" s="38"/>
      <c r="D18" s="38"/>
      <c r="E18" s="38">
        <f>SUM(E17)</f>
        <v>1180</v>
      </c>
      <c r="F18" s="40">
        <f>SUM(F17)</f>
        <v>1180</v>
      </c>
      <c r="G18" s="40">
        <f>SUM(G17)</f>
        <v>1220</v>
      </c>
    </row>
    <row r="19" spans="1:7" ht="16.5" thickBot="1" x14ac:dyDescent="0.3">
      <c r="A19" s="3" t="s">
        <v>9</v>
      </c>
      <c r="B19" s="4">
        <v>2321</v>
      </c>
      <c r="C19" s="4">
        <v>5021</v>
      </c>
      <c r="D19" s="5"/>
      <c r="E19" s="4">
        <v>12000</v>
      </c>
      <c r="F19" s="6">
        <v>10000</v>
      </c>
      <c r="G19" s="6">
        <v>12000</v>
      </c>
    </row>
    <row r="20" spans="1:7" ht="30.75" thickBot="1" x14ac:dyDescent="0.3">
      <c r="A20" s="3" t="s">
        <v>10</v>
      </c>
      <c r="B20" s="4">
        <v>2321</v>
      </c>
      <c r="C20" s="4">
        <v>5139</v>
      </c>
      <c r="D20" s="5"/>
      <c r="E20" s="4">
        <v>4000</v>
      </c>
      <c r="F20" s="6">
        <v>25169</v>
      </c>
      <c r="G20" s="6">
        <v>10000</v>
      </c>
    </row>
    <row r="21" spans="1:7" ht="16.5" thickBot="1" x14ac:dyDescent="0.3">
      <c r="A21" s="3" t="s">
        <v>11</v>
      </c>
      <c r="B21" s="4">
        <v>2321</v>
      </c>
      <c r="C21" s="4">
        <v>5151</v>
      </c>
      <c r="D21" s="5"/>
      <c r="E21" s="4">
        <v>2000</v>
      </c>
      <c r="F21" s="6">
        <v>3220</v>
      </c>
      <c r="G21" s="6">
        <v>3500</v>
      </c>
    </row>
    <row r="22" spans="1:7" ht="16.5" thickBot="1" x14ac:dyDescent="0.3">
      <c r="A22" s="3" t="s">
        <v>12</v>
      </c>
      <c r="B22" s="4">
        <v>2321</v>
      </c>
      <c r="C22" s="4">
        <v>5154</v>
      </c>
      <c r="D22" s="5"/>
      <c r="E22" s="4">
        <v>6500</v>
      </c>
      <c r="F22" s="6">
        <v>6680</v>
      </c>
      <c r="G22" s="6">
        <v>7000</v>
      </c>
    </row>
    <row r="23" spans="1:7" ht="16.5" thickBot="1" x14ac:dyDescent="0.3">
      <c r="A23" s="3" t="s">
        <v>13</v>
      </c>
      <c r="B23" s="4">
        <v>2321</v>
      </c>
      <c r="C23" s="4">
        <v>5169</v>
      </c>
      <c r="D23" s="5"/>
      <c r="E23" s="4">
        <v>20000</v>
      </c>
      <c r="F23" s="6">
        <v>26129</v>
      </c>
      <c r="G23" s="6">
        <v>35000</v>
      </c>
    </row>
    <row r="24" spans="1:7" ht="16.5" thickBot="1" x14ac:dyDescent="0.3">
      <c r="A24" s="3" t="s">
        <v>71</v>
      </c>
      <c r="B24" s="4">
        <v>2321</v>
      </c>
      <c r="C24" s="4">
        <v>6121</v>
      </c>
      <c r="D24" s="5"/>
      <c r="E24" s="4">
        <v>100000</v>
      </c>
      <c r="F24" s="6">
        <v>3000</v>
      </c>
      <c r="G24" s="6">
        <v>50000</v>
      </c>
    </row>
    <row r="25" spans="1:7" ht="16.5" thickBot="1" x14ac:dyDescent="0.3">
      <c r="A25" s="37" t="s">
        <v>70</v>
      </c>
      <c r="B25" s="38"/>
      <c r="C25" s="38"/>
      <c r="D25" s="39"/>
      <c r="E25" s="38">
        <f>SUM(E19:E24)</f>
        <v>144500</v>
      </c>
      <c r="F25" s="40">
        <f>SUM(F19:F24)</f>
        <v>74198</v>
      </c>
      <c r="G25" s="40">
        <f>SUM(G19:G24)</f>
        <v>117500</v>
      </c>
    </row>
    <row r="26" spans="1:7" ht="30.75" thickBot="1" x14ac:dyDescent="0.3">
      <c r="A26" s="3" t="s">
        <v>14</v>
      </c>
      <c r="B26" s="4">
        <v>3111</v>
      </c>
      <c r="C26" s="4">
        <v>5339</v>
      </c>
      <c r="D26" s="4">
        <v>26</v>
      </c>
      <c r="E26" s="4">
        <v>500</v>
      </c>
      <c r="F26" s="6">
        <v>500</v>
      </c>
      <c r="G26" s="6">
        <v>500</v>
      </c>
    </row>
    <row r="27" spans="1:7" ht="16.5" thickBot="1" x14ac:dyDescent="0.3">
      <c r="A27" s="41" t="s">
        <v>72</v>
      </c>
      <c r="B27" s="42"/>
      <c r="C27" s="42"/>
      <c r="D27" s="42"/>
      <c r="E27" s="42">
        <f>SUM(E26)</f>
        <v>500</v>
      </c>
      <c r="F27" s="43">
        <f>SUM(F26)</f>
        <v>500</v>
      </c>
      <c r="G27" s="43">
        <f>SUM(G26)</f>
        <v>500</v>
      </c>
    </row>
    <row r="28" spans="1:7" ht="27.75" customHeight="1" x14ac:dyDescent="0.25">
      <c r="A28" s="26" t="s">
        <v>15</v>
      </c>
      <c r="B28" s="28">
        <v>3113</v>
      </c>
      <c r="C28" s="28">
        <v>5339</v>
      </c>
      <c r="D28" s="28">
        <v>26</v>
      </c>
      <c r="E28" s="28">
        <v>15000</v>
      </c>
      <c r="F28" s="10">
        <v>15000</v>
      </c>
      <c r="G28" s="32">
        <v>15000</v>
      </c>
    </row>
    <row r="29" spans="1:7" ht="9" customHeight="1" thickBot="1" x14ac:dyDescent="0.3">
      <c r="A29" s="27"/>
      <c r="B29" s="29"/>
      <c r="C29" s="29"/>
      <c r="D29" s="29"/>
      <c r="E29" s="29"/>
      <c r="F29" s="6"/>
      <c r="G29" s="33"/>
    </row>
    <row r="30" spans="1:7" ht="17.25" customHeight="1" thickBot="1" x14ac:dyDescent="0.3">
      <c r="A30" s="37" t="s">
        <v>73</v>
      </c>
      <c r="B30" s="38"/>
      <c r="C30" s="38"/>
      <c r="D30" s="38"/>
      <c r="E30" s="38">
        <f>SUM(E28)</f>
        <v>15000</v>
      </c>
      <c r="F30" s="40">
        <f>SUM(F28:F29)</f>
        <v>15000</v>
      </c>
      <c r="G30" s="40">
        <f>SUM(G28)</f>
        <v>15000</v>
      </c>
    </row>
    <row r="31" spans="1:7" ht="30.75" thickBot="1" x14ac:dyDescent="0.3">
      <c r="A31" s="3" t="s">
        <v>16</v>
      </c>
      <c r="B31" s="4">
        <v>3399</v>
      </c>
      <c r="C31" s="4">
        <v>5169</v>
      </c>
      <c r="D31" s="5"/>
      <c r="E31" s="4">
        <v>0</v>
      </c>
      <c r="F31" s="6">
        <v>5000</v>
      </c>
      <c r="G31" s="6">
        <v>0</v>
      </c>
    </row>
    <row r="32" spans="1:7" ht="30.75" thickBot="1" x14ac:dyDescent="0.3">
      <c r="A32" s="3" t="s">
        <v>76</v>
      </c>
      <c r="B32" s="4">
        <v>3399</v>
      </c>
      <c r="C32" s="4">
        <v>5139</v>
      </c>
      <c r="D32" s="5"/>
      <c r="E32" s="4">
        <v>2000</v>
      </c>
      <c r="F32" s="6">
        <v>0</v>
      </c>
      <c r="G32" s="6">
        <v>30000</v>
      </c>
    </row>
    <row r="33" spans="1:7" ht="45" customHeight="1" thickBot="1" x14ac:dyDescent="0.3">
      <c r="A33" s="26" t="s">
        <v>17</v>
      </c>
      <c r="B33" s="28">
        <v>3399</v>
      </c>
      <c r="C33" s="28">
        <v>5194</v>
      </c>
      <c r="D33" s="26"/>
      <c r="E33" s="28">
        <v>10000</v>
      </c>
      <c r="F33" s="14">
        <v>1417</v>
      </c>
      <c r="G33" s="32">
        <v>10000</v>
      </c>
    </row>
    <row r="34" spans="1:7" ht="16.5" hidden="1" thickBot="1" x14ac:dyDescent="0.3">
      <c r="A34" s="27"/>
      <c r="B34" s="29"/>
      <c r="C34" s="29"/>
      <c r="D34" s="27"/>
      <c r="E34" s="29"/>
      <c r="F34" s="6">
        <v>5778</v>
      </c>
      <c r="G34" s="33"/>
    </row>
    <row r="35" spans="1:7" ht="16.5" thickBot="1" x14ac:dyDescent="0.3">
      <c r="A35" s="41" t="s">
        <v>75</v>
      </c>
      <c r="B35" s="42"/>
      <c r="C35" s="42"/>
      <c r="D35" s="47"/>
      <c r="E35" s="42">
        <f>SUM(E31:E34)</f>
        <v>12000</v>
      </c>
      <c r="F35" s="43">
        <f>F31+F32+F33</f>
        <v>6417</v>
      </c>
      <c r="G35" s="43">
        <f>SUM(G31:G34)</f>
        <v>40000</v>
      </c>
    </row>
    <row r="36" spans="1:7" ht="30.75" thickBot="1" x14ac:dyDescent="0.3">
      <c r="A36" s="3" t="s">
        <v>18</v>
      </c>
      <c r="B36" s="4">
        <v>3330</v>
      </c>
      <c r="C36" s="4">
        <v>5223</v>
      </c>
      <c r="D36" s="5"/>
      <c r="E36" s="4">
        <v>10000</v>
      </c>
      <c r="F36" s="6">
        <v>8000</v>
      </c>
      <c r="G36" s="6">
        <v>10000</v>
      </c>
    </row>
    <row r="37" spans="1:7" ht="16.5" thickBot="1" x14ac:dyDescent="0.3">
      <c r="A37" s="37" t="s">
        <v>74</v>
      </c>
      <c r="B37" s="38"/>
      <c r="C37" s="38"/>
      <c r="D37" s="39"/>
      <c r="E37" s="38">
        <f>SUM(E36)</f>
        <v>10000</v>
      </c>
      <c r="F37" s="40">
        <f>SUM(F36)</f>
        <v>8000</v>
      </c>
      <c r="G37" s="40">
        <f>SUM(G36)</f>
        <v>10000</v>
      </c>
    </row>
    <row r="38" spans="1:7" ht="16.5" thickBot="1" x14ac:dyDescent="0.3">
      <c r="A38" s="3" t="s">
        <v>19</v>
      </c>
      <c r="B38" s="4">
        <v>3341</v>
      </c>
      <c r="C38" s="4">
        <v>6122</v>
      </c>
      <c r="D38" s="5"/>
      <c r="E38" s="4">
        <v>0</v>
      </c>
      <c r="F38" s="6">
        <v>540</v>
      </c>
      <c r="G38" s="6">
        <v>600</v>
      </c>
    </row>
    <row r="39" spans="1:7" ht="16.5" thickBot="1" x14ac:dyDescent="0.3">
      <c r="A39" s="37" t="s">
        <v>77</v>
      </c>
      <c r="B39" s="38"/>
      <c r="C39" s="38"/>
      <c r="D39" s="39"/>
      <c r="E39" s="38">
        <f>SUM(E38)</f>
        <v>0</v>
      </c>
      <c r="F39" s="40">
        <f>SUM(F38)</f>
        <v>540</v>
      </c>
      <c r="G39" s="40">
        <f>SUM(G38)</f>
        <v>600</v>
      </c>
    </row>
    <row r="40" spans="1:7" ht="28.5" customHeight="1" thickBot="1" x14ac:dyDescent="0.3">
      <c r="A40" s="23" t="s">
        <v>79</v>
      </c>
      <c r="B40" s="4">
        <v>3412</v>
      </c>
      <c r="C40" s="4">
        <v>6122</v>
      </c>
      <c r="D40" s="5"/>
      <c r="E40" s="4">
        <v>280000</v>
      </c>
      <c r="F40" s="6">
        <v>0</v>
      </c>
      <c r="G40" s="6">
        <v>0</v>
      </c>
    </row>
    <row r="41" spans="1:7" ht="16.5" thickBot="1" x14ac:dyDescent="0.3">
      <c r="A41" s="3" t="s">
        <v>80</v>
      </c>
      <c r="B41" s="4">
        <v>3412</v>
      </c>
      <c r="C41" s="4">
        <v>6121</v>
      </c>
      <c r="D41" s="5"/>
      <c r="E41" s="4">
        <v>1220000</v>
      </c>
      <c r="F41" s="6">
        <v>202950</v>
      </c>
      <c r="G41" s="6">
        <v>1500000</v>
      </c>
    </row>
    <row r="42" spans="1:7" ht="30.75" thickBot="1" x14ac:dyDescent="0.3">
      <c r="A42" s="44" t="s">
        <v>24</v>
      </c>
      <c r="B42" s="45">
        <v>3412</v>
      </c>
      <c r="C42" s="45">
        <v>5156</v>
      </c>
      <c r="D42" s="46"/>
      <c r="E42" s="45">
        <v>0</v>
      </c>
      <c r="F42" s="2">
        <v>650</v>
      </c>
      <c r="G42" s="2">
        <v>500</v>
      </c>
    </row>
    <row r="43" spans="1:7" ht="28.5" customHeight="1" x14ac:dyDescent="0.25">
      <c r="A43" s="26" t="s">
        <v>20</v>
      </c>
      <c r="B43" s="28">
        <v>3412</v>
      </c>
      <c r="C43" s="28">
        <v>5139</v>
      </c>
      <c r="D43" s="26"/>
      <c r="E43" s="28">
        <v>0</v>
      </c>
      <c r="F43" s="10">
        <v>2185</v>
      </c>
      <c r="G43" s="32">
        <v>0</v>
      </c>
    </row>
    <row r="44" spans="1:7" ht="0.75" customHeight="1" thickBot="1" x14ac:dyDescent="0.3">
      <c r="A44" s="27"/>
      <c r="B44" s="29"/>
      <c r="C44" s="29"/>
      <c r="D44" s="27"/>
      <c r="E44" s="29"/>
      <c r="F44" s="6"/>
      <c r="G44" s="33"/>
    </row>
    <row r="45" spans="1:7" ht="15" customHeight="1" thickBot="1" x14ac:dyDescent="0.3">
      <c r="A45" s="37" t="s">
        <v>78</v>
      </c>
      <c r="B45" s="38"/>
      <c r="C45" s="38"/>
      <c r="D45" s="39"/>
      <c r="E45" s="38">
        <f>SUM(E40:E44)</f>
        <v>1500000</v>
      </c>
      <c r="F45" s="40">
        <f>SUM(F40:F44)</f>
        <v>205785</v>
      </c>
      <c r="G45" s="40">
        <f>SUM(G40:G44)</f>
        <v>1500500</v>
      </c>
    </row>
    <row r="46" spans="1:7" ht="16.5" thickBot="1" x14ac:dyDescent="0.3">
      <c r="A46" s="3" t="s">
        <v>21</v>
      </c>
      <c r="B46" s="4">
        <v>3549</v>
      </c>
      <c r="C46" s="4">
        <v>5221</v>
      </c>
      <c r="D46" s="5"/>
      <c r="E46" s="4">
        <v>5000</v>
      </c>
      <c r="F46" s="6">
        <v>0</v>
      </c>
      <c r="G46" s="6">
        <v>2000</v>
      </c>
    </row>
    <row r="47" spans="1:7" ht="16.5" thickBot="1" x14ac:dyDescent="0.3">
      <c r="A47" s="3" t="s">
        <v>22</v>
      </c>
      <c r="B47" s="4">
        <v>3549</v>
      </c>
      <c r="C47" s="4">
        <v>5229</v>
      </c>
      <c r="D47" s="5"/>
      <c r="E47" s="4">
        <v>1000</v>
      </c>
      <c r="F47" s="6">
        <v>0</v>
      </c>
      <c r="G47" s="6">
        <v>1000</v>
      </c>
    </row>
    <row r="48" spans="1:7" ht="16.5" thickBot="1" x14ac:dyDescent="0.3">
      <c r="A48" s="37" t="s">
        <v>82</v>
      </c>
      <c r="B48" s="38"/>
      <c r="C48" s="38"/>
      <c r="D48" s="39"/>
      <c r="E48" s="38">
        <f>SUM(E46:E47)</f>
        <v>6000</v>
      </c>
      <c r="F48" s="40">
        <f>SUM(F46:F47)</f>
        <v>0</v>
      </c>
      <c r="G48" s="40">
        <f>SUM(G46:G47)</f>
        <v>3000</v>
      </c>
    </row>
    <row r="49" spans="1:7" ht="16.5" thickBot="1" x14ac:dyDescent="0.3">
      <c r="A49" s="3" t="s">
        <v>23</v>
      </c>
      <c r="B49" s="4">
        <v>3631</v>
      </c>
      <c r="C49" s="4">
        <v>5154</v>
      </c>
      <c r="D49" s="5"/>
      <c r="E49" s="4">
        <v>20000</v>
      </c>
      <c r="F49" s="6">
        <v>22042.73</v>
      </c>
      <c r="G49" s="6">
        <v>22000</v>
      </c>
    </row>
    <row r="50" spans="1:7" ht="16.5" thickBot="1" x14ac:dyDescent="0.3">
      <c r="A50" s="37" t="s">
        <v>83</v>
      </c>
      <c r="B50" s="38"/>
      <c r="C50" s="38"/>
      <c r="D50" s="39"/>
      <c r="E50" s="38">
        <f>SUM(E49)</f>
        <v>20000</v>
      </c>
      <c r="F50" s="40">
        <f>SUM(F49)</f>
        <v>22042.73</v>
      </c>
      <c r="G50" s="40">
        <f>SUM(G49)</f>
        <v>22000</v>
      </c>
    </row>
    <row r="51" spans="1:7" ht="30.75" thickBot="1" x14ac:dyDescent="0.3">
      <c r="A51" s="3" t="s">
        <v>59</v>
      </c>
      <c r="B51" s="4">
        <v>3639</v>
      </c>
      <c r="C51" s="4">
        <v>5137</v>
      </c>
      <c r="D51" s="5"/>
      <c r="E51" s="4">
        <v>18000</v>
      </c>
      <c r="F51" s="6">
        <v>18194.5</v>
      </c>
      <c r="G51" s="6">
        <v>0</v>
      </c>
    </row>
    <row r="52" spans="1:7" ht="16.5" thickBot="1" x14ac:dyDescent="0.3">
      <c r="A52" s="24" t="s">
        <v>41</v>
      </c>
      <c r="B52" s="4">
        <v>3639</v>
      </c>
      <c r="C52" s="4">
        <v>5139</v>
      </c>
      <c r="D52" s="5"/>
      <c r="E52" s="4">
        <v>2000</v>
      </c>
      <c r="F52" s="6">
        <v>3725</v>
      </c>
      <c r="G52" s="6">
        <v>0</v>
      </c>
    </row>
    <row r="53" spans="1:7" ht="30.75" thickBot="1" x14ac:dyDescent="0.3">
      <c r="A53" s="24" t="s">
        <v>84</v>
      </c>
      <c r="B53" s="4">
        <v>3639</v>
      </c>
      <c r="C53" s="4">
        <v>5154</v>
      </c>
      <c r="D53" s="5"/>
      <c r="E53" s="4">
        <v>500</v>
      </c>
      <c r="F53" s="6">
        <v>348</v>
      </c>
      <c r="G53" s="6">
        <v>500</v>
      </c>
    </row>
    <row r="54" spans="1:7" ht="30.75" thickBot="1" x14ac:dyDescent="0.3">
      <c r="A54" s="24" t="s">
        <v>24</v>
      </c>
      <c r="B54" s="4">
        <v>3639</v>
      </c>
      <c r="C54" s="4">
        <v>5156</v>
      </c>
      <c r="D54" s="5"/>
      <c r="E54" s="4">
        <v>500</v>
      </c>
      <c r="F54" s="6">
        <v>0</v>
      </c>
      <c r="G54" s="6">
        <v>0</v>
      </c>
    </row>
    <row r="55" spans="1:7" ht="16.5" thickBot="1" x14ac:dyDescent="0.3">
      <c r="A55" s="24" t="s">
        <v>81</v>
      </c>
      <c r="B55" s="4">
        <v>3639</v>
      </c>
      <c r="C55" s="4">
        <v>5169</v>
      </c>
      <c r="D55" s="5"/>
      <c r="E55" s="4">
        <v>2500</v>
      </c>
      <c r="F55" s="6">
        <v>1046.5</v>
      </c>
      <c r="G55" s="6">
        <v>2000</v>
      </c>
    </row>
    <row r="56" spans="1:7" ht="16.5" thickBot="1" x14ac:dyDescent="0.3">
      <c r="A56" s="24" t="s">
        <v>85</v>
      </c>
      <c r="B56" s="4">
        <v>3639</v>
      </c>
      <c r="C56" s="4">
        <v>5171</v>
      </c>
      <c r="D56" s="5"/>
      <c r="E56" s="4">
        <v>0</v>
      </c>
      <c r="F56" s="6">
        <v>2016</v>
      </c>
      <c r="G56" s="6">
        <v>2000</v>
      </c>
    </row>
    <row r="57" spans="1:7" ht="30.75" thickBot="1" x14ac:dyDescent="0.3">
      <c r="A57" s="24" t="s">
        <v>86</v>
      </c>
      <c r="B57" s="4">
        <v>3639</v>
      </c>
      <c r="C57" s="4">
        <v>5329</v>
      </c>
      <c r="D57" s="5"/>
      <c r="E57" s="4">
        <v>1888</v>
      </c>
      <c r="F57" s="6">
        <v>1888</v>
      </c>
      <c r="G57" s="6">
        <v>1952</v>
      </c>
    </row>
    <row r="58" spans="1:7" ht="30.75" thickBot="1" x14ac:dyDescent="0.3">
      <c r="A58" s="3" t="s">
        <v>87</v>
      </c>
      <c r="B58" s="4">
        <v>3639</v>
      </c>
      <c r="C58" s="4">
        <v>6123</v>
      </c>
      <c r="D58" s="5"/>
      <c r="E58" s="4">
        <v>0</v>
      </c>
      <c r="F58" s="6">
        <v>245099</v>
      </c>
      <c r="G58" s="6">
        <v>0</v>
      </c>
    </row>
    <row r="59" spans="1:7" ht="16.5" thickBot="1" x14ac:dyDescent="0.3">
      <c r="A59" s="41" t="s">
        <v>88</v>
      </c>
      <c r="B59" s="42"/>
      <c r="C59" s="42"/>
      <c r="D59" s="47"/>
      <c r="E59" s="42">
        <f>SUM(E51:E58)</f>
        <v>25388</v>
      </c>
      <c r="F59" s="43">
        <f>F51+F52+F53+F54+F55+F56+F57+F58</f>
        <v>272317</v>
      </c>
      <c r="G59" s="43">
        <f>SUM(G51:G58)</f>
        <v>6452</v>
      </c>
    </row>
    <row r="60" spans="1:7" ht="16.5" thickBot="1" x14ac:dyDescent="0.3">
      <c r="A60" s="3" t="s">
        <v>90</v>
      </c>
      <c r="B60" s="4">
        <v>3722</v>
      </c>
      <c r="C60" s="4">
        <v>5169</v>
      </c>
      <c r="D60" s="5"/>
      <c r="E60" s="4">
        <v>46500</v>
      </c>
      <c r="F60" s="6">
        <v>47785.279999999999</v>
      </c>
      <c r="G60" s="6">
        <v>62000</v>
      </c>
    </row>
    <row r="61" spans="1:7" ht="16.5" thickBot="1" x14ac:dyDescent="0.3">
      <c r="A61" s="3" t="s">
        <v>91</v>
      </c>
      <c r="B61" s="4">
        <v>3722</v>
      </c>
      <c r="C61" s="4">
        <v>5329</v>
      </c>
      <c r="D61" s="5">
        <v>26</v>
      </c>
      <c r="E61" s="4">
        <v>590</v>
      </c>
      <c r="F61" s="6">
        <v>1180</v>
      </c>
      <c r="G61" s="6">
        <v>1220</v>
      </c>
    </row>
    <row r="62" spans="1:7" ht="16.5" thickBot="1" x14ac:dyDescent="0.3">
      <c r="A62" s="37" t="s">
        <v>89</v>
      </c>
      <c r="B62" s="38"/>
      <c r="C62" s="38"/>
      <c r="D62" s="38"/>
      <c r="E62" s="38">
        <f>SUM(E60:E61)</f>
        <v>47090</v>
      </c>
      <c r="F62" s="40">
        <f>SUM(F60:F61)</f>
        <v>48965.279999999999</v>
      </c>
      <c r="G62" s="40">
        <f>SUM(G60:G61)</f>
        <v>63220</v>
      </c>
    </row>
    <row r="63" spans="1:7" ht="30.75" thickBot="1" x14ac:dyDescent="0.3">
      <c r="A63" s="3" t="s">
        <v>26</v>
      </c>
      <c r="B63" s="4">
        <v>3723</v>
      </c>
      <c r="C63" s="4">
        <v>5169</v>
      </c>
      <c r="D63" s="5"/>
      <c r="E63" s="4">
        <v>18000</v>
      </c>
      <c r="F63" s="6">
        <v>46990.9</v>
      </c>
      <c r="G63" s="6">
        <v>53000</v>
      </c>
    </row>
    <row r="64" spans="1:7" ht="16.5" thickBot="1" x14ac:dyDescent="0.3">
      <c r="A64" s="37" t="s">
        <v>92</v>
      </c>
      <c r="B64" s="38"/>
      <c r="C64" s="38"/>
      <c r="D64" s="39"/>
      <c r="E64" s="38">
        <f>SUM(E63)</f>
        <v>18000</v>
      </c>
      <c r="F64" s="40">
        <f>SUM(F63)</f>
        <v>46990.9</v>
      </c>
      <c r="G64" s="40">
        <f>SUM(G63)</f>
        <v>53000</v>
      </c>
    </row>
    <row r="65" spans="1:7" ht="45.75" thickBot="1" x14ac:dyDescent="0.3">
      <c r="A65" s="3" t="s">
        <v>94</v>
      </c>
      <c r="B65" s="4">
        <v>3724</v>
      </c>
      <c r="C65" s="4">
        <v>5169</v>
      </c>
      <c r="D65" s="5"/>
      <c r="E65" s="4">
        <v>8000</v>
      </c>
      <c r="F65" s="6">
        <v>4765</v>
      </c>
      <c r="G65" s="6">
        <v>8000</v>
      </c>
    </row>
    <row r="66" spans="1:7" ht="16.5" thickBot="1" x14ac:dyDescent="0.3">
      <c r="A66" s="41" t="s">
        <v>93</v>
      </c>
      <c r="B66" s="42"/>
      <c r="C66" s="42"/>
      <c r="D66" s="47"/>
      <c r="E66" s="42">
        <f>SUM(E65)</f>
        <v>8000</v>
      </c>
      <c r="F66" s="43">
        <f>SUM(F65)</f>
        <v>4765</v>
      </c>
      <c r="G66" s="43">
        <f>SUM(G65)</f>
        <v>8000</v>
      </c>
    </row>
    <row r="67" spans="1:7" ht="15.75" x14ac:dyDescent="0.25">
      <c r="A67" s="7" t="s">
        <v>27</v>
      </c>
      <c r="B67" s="30">
        <v>3745</v>
      </c>
      <c r="C67" s="30">
        <v>5021</v>
      </c>
      <c r="D67" s="31"/>
      <c r="E67" s="30">
        <v>15000</v>
      </c>
      <c r="F67" s="10"/>
      <c r="G67" s="34">
        <v>20000</v>
      </c>
    </row>
    <row r="68" spans="1:7" ht="16.5" thickBot="1" x14ac:dyDescent="0.3">
      <c r="A68" s="3" t="s">
        <v>28</v>
      </c>
      <c r="B68" s="29"/>
      <c r="C68" s="29"/>
      <c r="D68" s="27"/>
      <c r="E68" s="29"/>
      <c r="F68" s="6">
        <v>14549</v>
      </c>
      <c r="G68" s="33"/>
    </row>
    <row r="69" spans="1:7" ht="30.75" thickBot="1" x14ac:dyDescent="0.3">
      <c r="A69" s="3" t="s">
        <v>29</v>
      </c>
      <c r="B69" s="4">
        <v>3745</v>
      </c>
      <c r="C69" s="4">
        <v>5139</v>
      </c>
      <c r="D69" s="5"/>
      <c r="E69" s="4">
        <v>1000</v>
      </c>
      <c r="F69" s="6">
        <v>2773</v>
      </c>
      <c r="G69" s="6">
        <v>3000</v>
      </c>
    </row>
    <row r="70" spans="1:7" ht="30.75" thickBot="1" x14ac:dyDescent="0.3">
      <c r="A70" s="3" t="s">
        <v>30</v>
      </c>
      <c r="B70" s="4">
        <v>3745</v>
      </c>
      <c r="C70" s="4">
        <v>5156</v>
      </c>
      <c r="D70" s="5"/>
      <c r="E70" s="4">
        <v>3000</v>
      </c>
      <c r="F70" s="6">
        <v>3686</v>
      </c>
      <c r="G70" s="6">
        <v>4000</v>
      </c>
    </row>
    <row r="71" spans="1:7" ht="16.5" thickBot="1" x14ac:dyDescent="0.3">
      <c r="A71" s="37" t="s">
        <v>95</v>
      </c>
      <c r="B71" s="38"/>
      <c r="C71" s="38"/>
      <c r="D71" s="38"/>
      <c r="E71" s="38">
        <f>SUM(E67:E70)</f>
        <v>19000</v>
      </c>
      <c r="F71" s="40">
        <f>SUM(F67:F70)</f>
        <v>21008</v>
      </c>
      <c r="G71" s="40">
        <f>SUM(G67:G70)</f>
        <v>27000</v>
      </c>
    </row>
    <row r="72" spans="1:7" ht="30.75" thickBot="1" x14ac:dyDescent="0.3">
      <c r="A72" s="3" t="s">
        <v>31</v>
      </c>
      <c r="B72" s="4">
        <v>3749</v>
      </c>
      <c r="C72" s="4">
        <v>5329</v>
      </c>
      <c r="D72" s="4">
        <v>26</v>
      </c>
      <c r="E72" s="4">
        <v>2100</v>
      </c>
      <c r="F72" s="6">
        <v>2100</v>
      </c>
      <c r="G72" s="6">
        <v>2100</v>
      </c>
    </row>
    <row r="73" spans="1:7" ht="16.5" thickBot="1" x14ac:dyDescent="0.3">
      <c r="A73" s="37" t="s">
        <v>96</v>
      </c>
      <c r="B73" s="38"/>
      <c r="C73" s="38"/>
      <c r="D73" s="38"/>
      <c r="E73" s="38">
        <f>SUM(E72)</f>
        <v>2100</v>
      </c>
      <c r="F73" s="40">
        <f>SUM(F72)</f>
        <v>2100</v>
      </c>
      <c r="G73" s="40">
        <f>SUM(G72)</f>
        <v>2100</v>
      </c>
    </row>
    <row r="74" spans="1:7" ht="43.5" customHeight="1" thickBot="1" x14ac:dyDescent="0.3">
      <c r="A74" s="26" t="s">
        <v>32</v>
      </c>
      <c r="B74" s="28">
        <v>4359</v>
      </c>
      <c r="C74" s="28">
        <v>5223</v>
      </c>
      <c r="D74" s="26"/>
      <c r="E74" s="28">
        <v>5000</v>
      </c>
      <c r="F74" s="10">
        <v>0</v>
      </c>
      <c r="G74" s="32">
        <v>5000</v>
      </c>
    </row>
    <row r="75" spans="1:7" ht="16.5" hidden="1" thickBot="1" x14ac:dyDescent="0.3">
      <c r="A75" s="27"/>
      <c r="B75" s="29"/>
      <c r="C75" s="29"/>
      <c r="D75" s="27"/>
      <c r="E75" s="29"/>
      <c r="F75" s="6">
        <v>5000</v>
      </c>
      <c r="G75" s="33"/>
    </row>
    <row r="76" spans="1:7" ht="16.5" thickBot="1" x14ac:dyDescent="0.3">
      <c r="A76" s="41" t="s">
        <v>97</v>
      </c>
      <c r="B76" s="42"/>
      <c r="C76" s="42"/>
      <c r="D76" s="47"/>
      <c r="E76" s="42">
        <f>SUM(E74)</f>
        <v>5000</v>
      </c>
      <c r="F76" s="43">
        <v>0</v>
      </c>
      <c r="G76" s="43">
        <f>SUM(G74)</f>
        <v>5000</v>
      </c>
    </row>
    <row r="77" spans="1:7" ht="16.5" thickBot="1" x14ac:dyDescent="0.3">
      <c r="A77" s="3" t="s">
        <v>33</v>
      </c>
      <c r="B77" s="4">
        <v>5512</v>
      </c>
      <c r="C77" s="4">
        <v>5019</v>
      </c>
      <c r="D77" s="5"/>
      <c r="E77" s="4">
        <v>2000</v>
      </c>
      <c r="F77" s="6">
        <v>1418</v>
      </c>
      <c r="G77" s="6">
        <v>2000</v>
      </c>
    </row>
    <row r="78" spans="1:7" ht="16.5" thickBot="1" x14ac:dyDescent="0.3">
      <c r="A78" s="3" t="s">
        <v>34</v>
      </c>
      <c r="B78" s="4">
        <v>5512</v>
      </c>
      <c r="C78" s="4">
        <v>5039</v>
      </c>
      <c r="D78" s="5"/>
      <c r="E78" s="4">
        <v>700</v>
      </c>
      <c r="F78" s="6">
        <v>483</v>
      </c>
      <c r="G78" s="6">
        <v>700</v>
      </c>
    </row>
    <row r="79" spans="1:7" ht="39" customHeight="1" thickBot="1" x14ac:dyDescent="0.3">
      <c r="A79" s="26" t="s">
        <v>99</v>
      </c>
      <c r="B79" s="28">
        <v>5512</v>
      </c>
      <c r="C79" s="28">
        <v>5134</v>
      </c>
      <c r="D79" s="26"/>
      <c r="E79" s="28">
        <v>0</v>
      </c>
      <c r="F79" s="10">
        <v>32866</v>
      </c>
      <c r="G79" s="32">
        <v>0</v>
      </c>
    </row>
    <row r="80" spans="1:7" ht="16.5" hidden="1" thickBot="1" x14ac:dyDescent="0.3">
      <c r="A80" s="27"/>
      <c r="B80" s="29"/>
      <c r="C80" s="29"/>
      <c r="D80" s="27"/>
      <c r="E80" s="29"/>
      <c r="F80" s="6"/>
      <c r="G80" s="33"/>
    </row>
    <row r="81" spans="1:7" ht="30.75" thickBot="1" x14ac:dyDescent="0.3">
      <c r="A81" s="44" t="s">
        <v>100</v>
      </c>
      <c r="B81" s="45">
        <v>5512</v>
      </c>
      <c r="C81" s="45">
        <v>5139</v>
      </c>
      <c r="D81" s="46"/>
      <c r="E81" s="45">
        <v>30000</v>
      </c>
      <c r="F81" s="2">
        <v>0</v>
      </c>
      <c r="G81" s="2">
        <v>0</v>
      </c>
    </row>
    <row r="82" spans="1:7" ht="30.75" thickBot="1" x14ac:dyDescent="0.3">
      <c r="A82" s="3" t="s">
        <v>35</v>
      </c>
      <c r="B82" s="4">
        <v>5512</v>
      </c>
      <c r="C82" s="4">
        <v>5156</v>
      </c>
      <c r="D82" s="5"/>
      <c r="E82" s="4">
        <v>4000</v>
      </c>
      <c r="F82" s="6">
        <v>2386</v>
      </c>
      <c r="G82" s="6">
        <v>3000</v>
      </c>
    </row>
    <row r="83" spans="1:7" ht="29.25" customHeight="1" thickBot="1" x14ac:dyDescent="0.3">
      <c r="A83" s="3" t="s">
        <v>101</v>
      </c>
      <c r="B83" s="4">
        <v>5512</v>
      </c>
      <c r="C83" s="4">
        <v>5229</v>
      </c>
      <c r="D83" s="5"/>
      <c r="E83" s="4">
        <v>0</v>
      </c>
      <c r="F83" s="6">
        <v>7500</v>
      </c>
      <c r="G83" s="6">
        <v>2000</v>
      </c>
    </row>
    <row r="84" spans="1:7" ht="29.25" customHeight="1" thickBot="1" x14ac:dyDescent="0.3">
      <c r="A84" s="37" t="s">
        <v>98</v>
      </c>
      <c r="B84" s="38"/>
      <c r="C84" s="38"/>
      <c r="D84" s="39"/>
      <c r="E84" s="38">
        <f>SUM(E77:E83)</f>
        <v>36700</v>
      </c>
      <c r="F84" s="40">
        <f>SUM(F77:F83)</f>
        <v>44653</v>
      </c>
      <c r="G84" s="48">
        <f>SUM(G77:G83)</f>
        <v>7700</v>
      </c>
    </row>
    <row r="85" spans="1:7" ht="31.5" customHeight="1" thickBot="1" x14ac:dyDescent="0.3">
      <c r="A85" s="3" t="s">
        <v>36</v>
      </c>
      <c r="B85" s="4">
        <v>6112</v>
      </c>
      <c r="C85" s="4">
        <v>5021</v>
      </c>
      <c r="D85" s="5"/>
      <c r="E85" s="4">
        <v>2400</v>
      </c>
      <c r="F85" s="6">
        <v>3000</v>
      </c>
      <c r="G85" s="6">
        <v>2400</v>
      </c>
    </row>
    <row r="86" spans="1:7" ht="16.5" thickBot="1" x14ac:dyDescent="0.3">
      <c r="A86" s="3" t="s">
        <v>37</v>
      </c>
      <c r="B86" s="4">
        <v>6112</v>
      </c>
      <c r="C86" s="4">
        <v>5023</v>
      </c>
      <c r="D86" s="5"/>
      <c r="E86" s="4">
        <v>265500</v>
      </c>
      <c r="F86" s="6">
        <v>216803</v>
      </c>
      <c r="G86" s="6">
        <v>272400</v>
      </c>
    </row>
    <row r="87" spans="1:7" ht="42" customHeight="1" thickBot="1" x14ac:dyDescent="0.3">
      <c r="A87" s="26" t="s">
        <v>38</v>
      </c>
      <c r="B87" s="28">
        <v>6112</v>
      </c>
      <c r="C87" s="28">
        <v>5032</v>
      </c>
      <c r="D87" s="26"/>
      <c r="E87" s="28">
        <v>23000</v>
      </c>
      <c r="F87" s="10">
        <v>19787</v>
      </c>
      <c r="G87" s="32">
        <v>25000</v>
      </c>
    </row>
    <row r="88" spans="1:7" ht="16.5" hidden="1" thickBot="1" x14ac:dyDescent="0.3">
      <c r="A88" s="27"/>
      <c r="B88" s="29"/>
      <c r="C88" s="29"/>
      <c r="D88" s="27"/>
      <c r="E88" s="29"/>
      <c r="F88" s="6"/>
      <c r="G88" s="33"/>
    </row>
    <row r="89" spans="1:7" ht="16.5" thickBot="1" x14ac:dyDescent="0.3">
      <c r="A89" s="44" t="s">
        <v>39</v>
      </c>
      <c r="B89" s="45">
        <v>6112</v>
      </c>
      <c r="C89" s="45">
        <v>5173</v>
      </c>
      <c r="D89" s="46"/>
      <c r="E89" s="45">
        <v>1000</v>
      </c>
      <c r="F89" s="2">
        <v>0</v>
      </c>
      <c r="G89" s="2">
        <v>1000</v>
      </c>
    </row>
    <row r="90" spans="1:7" ht="16.5" thickBot="1" x14ac:dyDescent="0.3">
      <c r="A90" s="3" t="s">
        <v>40</v>
      </c>
      <c r="B90" s="4">
        <v>6112</v>
      </c>
      <c r="C90" s="4">
        <v>5163</v>
      </c>
      <c r="D90" s="5"/>
      <c r="E90" s="4">
        <v>4000</v>
      </c>
      <c r="F90" s="6">
        <v>4610</v>
      </c>
      <c r="G90" s="6">
        <v>4000</v>
      </c>
    </row>
    <row r="91" spans="1:7" ht="16.5" thickBot="1" x14ac:dyDescent="0.3">
      <c r="A91" s="37" t="s">
        <v>102</v>
      </c>
      <c r="B91" s="38"/>
      <c r="C91" s="38"/>
      <c r="D91" s="39"/>
      <c r="E91" s="38">
        <f>SUM(E85:E90)</f>
        <v>295900</v>
      </c>
      <c r="F91" s="40">
        <f>SUM(F85:F90)</f>
        <v>244200</v>
      </c>
      <c r="G91" s="40">
        <f>SUM(G85:G90)</f>
        <v>304800</v>
      </c>
    </row>
    <row r="92" spans="1:7" ht="30.75" thickBot="1" x14ac:dyDescent="0.3">
      <c r="A92" s="3" t="s">
        <v>103</v>
      </c>
      <c r="B92" s="4">
        <v>6117</v>
      </c>
      <c r="C92" s="4">
        <v>5021</v>
      </c>
      <c r="D92" s="5"/>
      <c r="E92" s="4">
        <v>0</v>
      </c>
      <c r="F92" s="6">
        <v>9308</v>
      </c>
      <c r="G92" s="6">
        <v>0</v>
      </c>
    </row>
    <row r="93" spans="1:7" ht="16.5" thickBot="1" x14ac:dyDescent="0.3">
      <c r="A93" s="3" t="s">
        <v>42</v>
      </c>
      <c r="B93" s="4">
        <v>6117</v>
      </c>
      <c r="C93" s="4">
        <v>5173</v>
      </c>
      <c r="D93" s="5"/>
      <c r="E93" s="4">
        <v>0</v>
      </c>
      <c r="F93" s="6">
        <v>174</v>
      </c>
      <c r="G93" s="6">
        <v>0</v>
      </c>
    </row>
    <row r="94" spans="1:7" ht="16.5" thickBot="1" x14ac:dyDescent="0.3">
      <c r="A94" s="3" t="s">
        <v>25</v>
      </c>
      <c r="B94" s="4">
        <v>6117</v>
      </c>
      <c r="C94" s="4">
        <v>5175</v>
      </c>
      <c r="D94" s="5"/>
      <c r="E94" s="4">
        <v>0</v>
      </c>
      <c r="F94" s="6">
        <v>656</v>
      </c>
      <c r="G94" s="6">
        <v>0</v>
      </c>
    </row>
    <row r="95" spans="1:7" ht="16.5" thickBot="1" x14ac:dyDescent="0.3">
      <c r="A95" s="37" t="s">
        <v>104</v>
      </c>
      <c r="B95" s="38"/>
      <c r="C95" s="38"/>
      <c r="D95" s="39"/>
      <c r="E95" s="38">
        <f>SUM(E92:E94)</f>
        <v>0</v>
      </c>
      <c r="F95" s="40">
        <f>SUM(F92:F94)</f>
        <v>10138</v>
      </c>
      <c r="G95" s="40">
        <f>SUM(G92:G94)</f>
        <v>0</v>
      </c>
    </row>
    <row r="96" spans="1:7" ht="30.75" thickBot="1" x14ac:dyDescent="0.3">
      <c r="A96" s="3" t="s">
        <v>43</v>
      </c>
      <c r="B96" s="4">
        <v>6171</v>
      </c>
      <c r="C96" s="4">
        <v>5019</v>
      </c>
      <c r="D96" s="5"/>
      <c r="E96" s="4">
        <v>2500</v>
      </c>
      <c r="F96" s="6">
        <v>1754</v>
      </c>
      <c r="G96" s="6">
        <v>4000</v>
      </c>
    </row>
    <row r="97" spans="1:7" ht="30.75" thickBot="1" x14ac:dyDescent="0.3">
      <c r="A97" s="25" t="s">
        <v>106</v>
      </c>
      <c r="B97" s="8">
        <v>6171</v>
      </c>
      <c r="C97" s="8">
        <v>5021</v>
      </c>
      <c r="D97" s="9"/>
      <c r="E97" s="8">
        <v>170000</v>
      </c>
      <c r="F97" s="10">
        <v>151999</v>
      </c>
      <c r="G97" s="10">
        <v>170000</v>
      </c>
    </row>
    <row r="98" spans="1:7" ht="32.25" customHeight="1" thickBot="1" x14ac:dyDescent="0.3">
      <c r="A98" s="26" t="s">
        <v>107</v>
      </c>
      <c r="B98" s="28">
        <v>6171</v>
      </c>
      <c r="C98" s="28">
        <v>5039</v>
      </c>
      <c r="D98" s="26"/>
      <c r="E98" s="28">
        <v>800</v>
      </c>
      <c r="F98" s="14">
        <v>597</v>
      </c>
      <c r="G98" s="32">
        <v>1400</v>
      </c>
    </row>
    <row r="99" spans="1:7" ht="16.5" hidden="1" thickBot="1" x14ac:dyDescent="0.3">
      <c r="A99" s="27"/>
      <c r="B99" s="29"/>
      <c r="C99" s="29"/>
      <c r="D99" s="27"/>
      <c r="E99" s="29"/>
      <c r="F99" s="6"/>
      <c r="G99" s="33"/>
    </row>
    <row r="100" spans="1:7" ht="16.5" thickBot="1" x14ac:dyDescent="0.3">
      <c r="A100" s="44" t="s">
        <v>108</v>
      </c>
      <c r="B100" s="45">
        <v>6171</v>
      </c>
      <c r="C100" s="45">
        <v>5136</v>
      </c>
      <c r="D100" s="46"/>
      <c r="E100" s="45">
        <v>1500</v>
      </c>
      <c r="F100" s="2">
        <v>430</v>
      </c>
      <c r="G100" s="2">
        <v>1500</v>
      </c>
    </row>
    <row r="101" spans="1:7" ht="16.5" thickBot="1" x14ac:dyDescent="0.3">
      <c r="A101" s="3" t="s">
        <v>44</v>
      </c>
      <c r="B101" s="4">
        <v>6171</v>
      </c>
      <c r="C101" s="4">
        <v>5139</v>
      </c>
      <c r="D101" s="5"/>
      <c r="E101" s="4">
        <v>8000</v>
      </c>
      <c r="F101" s="6">
        <v>1918</v>
      </c>
      <c r="G101" s="6">
        <v>2000</v>
      </c>
    </row>
    <row r="102" spans="1:7" ht="16.5" thickBot="1" x14ac:dyDescent="0.3">
      <c r="A102" s="3" t="s">
        <v>45</v>
      </c>
      <c r="B102" s="4">
        <v>6171</v>
      </c>
      <c r="C102" s="4">
        <v>5151</v>
      </c>
      <c r="D102" s="5"/>
      <c r="E102" s="4">
        <v>1000</v>
      </c>
      <c r="F102" s="6">
        <v>782</v>
      </c>
      <c r="G102" s="6">
        <v>1000</v>
      </c>
    </row>
    <row r="103" spans="1:7" ht="16.5" thickBot="1" x14ac:dyDescent="0.3">
      <c r="A103" s="3" t="s">
        <v>46</v>
      </c>
      <c r="B103" s="4">
        <v>6171</v>
      </c>
      <c r="C103" s="4">
        <v>5154</v>
      </c>
      <c r="D103" s="5"/>
      <c r="E103" s="4">
        <v>25000</v>
      </c>
      <c r="F103" s="6">
        <v>21243.27</v>
      </c>
      <c r="G103" s="6">
        <v>22000</v>
      </c>
    </row>
    <row r="104" spans="1:7" ht="16.5" thickBot="1" x14ac:dyDescent="0.3">
      <c r="A104" s="3" t="s">
        <v>47</v>
      </c>
      <c r="B104" s="4">
        <v>6171</v>
      </c>
      <c r="C104" s="4">
        <v>5161</v>
      </c>
      <c r="D104" s="5"/>
      <c r="E104" s="4">
        <v>1000</v>
      </c>
      <c r="F104" s="6">
        <v>1300</v>
      </c>
      <c r="G104" s="6">
        <v>1500</v>
      </c>
    </row>
    <row r="105" spans="1:7" ht="16.5" thickBot="1" x14ac:dyDescent="0.3">
      <c r="A105" s="3" t="s">
        <v>48</v>
      </c>
      <c r="B105" s="4">
        <v>6171</v>
      </c>
      <c r="C105" s="4">
        <v>5162</v>
      </c>
      <c r="D105" s="5"/>
      <c r="E105" s="4">
        <v>2000</v>
      </c>
      <c r="F105" s="6">
        <v>1431</v>
      </c>
      <c r="G105" s="6">
        <v>2000</v>
      </c>
    </row>
    <row r="106" spans="1:7" ht="43.5" customHeight="1" thickBot="1" x14ac:dyDescent="0.3">
      <c r="A106" s="26" t="s">
        <v>49</v>
      </c>
      <c r="B106" s="28">
        <v>6171</v>
      </c>
      <c r="C106" s="28">
        <v>5169</v>
      </c>
      <c r="D106" s="26"/>
      <c r="E106" s="28">
        <v>20000</v>
      </c>
      <c r="F106" s="10">
        <v>16859.25</v>
      </c>
      <c r="G106" s="32">
        <v>20000</v>
      </c>
    </row>
    <row r="107" spans="1:7" ht="2.25" hidden="1" customHeight="1" thickBot="1" x14ac:dyDescent="0.3">
      <c r="A107" s="27"/>
      <c r="B107" s="29"/>
      <c r="C107" s="29"/>
      <c r="D107" s="27"/>
      <c r="E107" s="29"/>
      <c r="F107" s="6"/>
      <c r="G107" s="33"/>
    </row>
    <row r="108" spans="1:7" ht="16.5" thickBot="1" x14ac:dyDescent="0.3">
      <c r="A108" s="44" t="s">
        <v>25</v>
      </c>
      <c r="B108" s="45">
        <v>6171</v>
      </c>
      <c r="C108" s="45">
        <v>5175</v>
      </c>
      <c r="D108" s="46"/>
      <c r="E108" s="45">
        <v>2500</v>
      </c>
      <c r="F108" s="2">
        <v>1173</v>
      </c>
      <c r="G108" s="2">
        <v>1500</v>
      </c>
    </row>
    <row r="109" spans="1:7" ht="16.5" thickBot="1" x14ac:dyDescent="0.3">
      <c r="A109" s="3" t="s">
        <v>42</v>
      </c>
      <c r="B109" s="4">
        <v>6171</v>
      </c>
      <c r="C109" s="4">
        <v>5173</v>
      </c>
      <c r="D109" s="5"/>
      <c r="E109" s="4">
        <v>500</v>
      </c>
      <c r="F109" s="6">
        <v>0</v>
      </c>
      <c r="G109" s="6">
        <v>100</v>
      </c>
    </row>
    <row r="110" spans="1:7" ht="30.75" thickBot="1" x14ac:dyDescent="0.3">
      <c r="A110" s="24" t="s">
        <v>109</v>
      </c>
      <c r="B110" s="4">
        <v>6171</v>
      </c>
      <c r="C110" s="4">
        <v>5182</v>
      </c>
      <c r="D110" s="5"/>
      <c r="E110" s="4">
        <v>0</v>
      </c>
      <c r="F110" s="6">
        <v>-283</v>
      </c>
      <c r="G110" s="6">
        <v>0</v>
      </c>
    </row>
    <row r="111" spans="1:7" ht="16.5" thickBot="1" x14ac:dyDescent="0.3">
      <c r="A111" s="37" t="s">
        <v>105</v>
      </c>
      <c r="B111" s="38"/>
      <c r="C111" s="38"/>
      <c r="D111" s="39"/>
      <c r="E111" s="38">
        <f>SUM(E96:E110)</f>
        <v>234800</v>
      </c>
      <c r="F111" s="40">
        <f>F96+F97+F98+F100+F101+F102+F103+F104+F105+F106+F108+F109-F110</f>
        <v>199769.52</v>
      </c>
      <c r="G111" s="40">
        <f>SUM(G96:G110)</f>
        <v>227000</v>
      </c>
    </row>
    <row r="112" spans="1:7" ht="16.5" thickBot="1" x14ac:dyDescent="0.3">
      <c r="A112" s="3" t="s">
        <v>50</v>
      </c>
      <c r="B112" s="4">
        <v>6310</v>
      </c>
      <c r="C112" s="4">
        <v>5141</v>
      </c>
      <c r="D112" s="5"/>
      <c r="E112" s="4">
        <v>15000</v>
      </c>
      <c r="F112" s="6">
        <v>3842.6</v>
      </c>
      <c r="G112" s="6">
        <v>0</v>
      </c>
    </row>
    <row r="113" spans="1:7" ht="16.5" thickBot="1" x14ac:dyDescent="0.3">
      <c r="A113" s="3" t="s">
        <v>51</v>
      </c>
      <c r="B113" s="4">
        <v>6310</v>
      </c>
      <c r="C113" s="4">
        <v>5163</v>
      </c>
      <c r="D113" s="5"/>
      <c r="E113" s="4">
        <v>11000</v>
      </c>
      <c r="F113" s="6">
        <v>7699.4</v>
      </c>
      <c r="G113" s="6">
        <v>8000</v>
      </c>
    </row>
    <row r="114" spans="1:7" ht="16.5" thickBot="1" x14ac:dyDescent="0.3">
      <c r="A114" s="37" t="s">
        <v>110</v>
      </c>
      <c r="B114" s="38"/>
      <c r="C114" s="38"/>
      <c r="D114" s="39"/>
      <c r="E114" s="38">
        <f>SUM(E112:E113)</f>
        <v>26000</v>
      </c>
      <c r="F114" s="40">
        <f>SUM(F112:F113)</f>
        <v>11542</v>
      </c>
      <c r="G114" s="40">
        <f>SUM(G112:G113)</f>
        <v>8000</v>
      </c>
    </row>
    <row r="115" spans="1:7" ht="30.75" thickBot="1" x14ac:dyDescent="0.3">
      <c r="A115" s="3" t="s">
        <v>52</v>
      </c>
      <c r="B115" s="4">
        <v>6320</v>
      </c>
      <c r="C115" s="4">
        <v>5163</v>
      </c>
      <c r="D115" s="5"/>
      <c r="E115" s="4">
        <v>25000</v>
      </c>
      <c r="F115" s="6">
        <v>24842</v>
      </c>
      <c r="G115" s="6">
        <v>25000</v>
      </c>
    </row>
    <row r="116" spans="1:7" ht="16.5" thickBot="1" x14ac:dyDescent="0.3">
      <c r="A116" s="37" t="s">
        <v>111</v>
      </c>
      <c r="B116" s="38"/>
      <c r="C116" s="38"/>
      <c r="D116" s="39"/>
      <c r="E116" s="38">
        <f>SUM(E115)</f>
        <v>25000</v>
      </c>
      <c r="F116" s="40">
        <f>SUM(F115)</f>
        <v>24842</v>
      </c>
      <c r="G116" s="40">
        <f>SUM(G115)</f>
        <v>25000</v>
      </c>
    </row>
    <row r="117" spans="1:7" ht="16.5" thickBot="1" x14ac:dyDescent="0.3">
      <c r="A117" s="3" t="s">
        <v>53</v>
      </c>
      <c r="B117" s="4">
        <v>6330</v>
      </c>
      <c r="C117" s="4">
        <v>5345</v>
      </c>
      <c r="D117" s="5"/>
      <c r="E117" s="4">
        <v>0</v>
      </c>
      <c r="F117" s="6">
        <v>167710</v>
      </c>
      <c r="G117" s="6">
        <v>0</v>
      </c>
    </row>
    <row r="118" spans="1:7" ht="16.5" thickBot="1" x14ac:dyDescent="0.3">
      <c r="A118" s="37" t="s">
        <v>112</v>
      </c>
      <c r="B118" s="38"/>
      <c r="C118" s="38"/>
      <c r="D118" s="39"/>
      <c r="E118" s="38">
        <f>SUM(E117)</f>
        <v>0</v>
      </c>
      <c r="F118" s="40">
        <f>SUM(F117)</f>
        <v>167710</v>
      </c>
      <c r="G118" s="40">
        <f>SUM(G117)</f>
        <v>0</v>
      </c>
    </row>
    <row r="119" spans="1:7" ht="16.5" thickBot="1" x14ac:dyDescent="0.3">
      <c r="A119" s="3" t="s">
        <v>54</v>
      </c>
      <c r="B119" s="4">
        <v>6399</v>
      </c>
      <c r="C119" s="4">
        <v>5365</v>
      </c>
      <c r="D119" s="5"/>
      <c r="E119" s="4">
        <v>35000</v>
      </c>
      <c r="F119" s="6">
        <v>136990</v>
      </c>
      <c r="G119" s="6">
        <v>60000</v>
      </c>
    </row>
    <row r="120" spans="1:7" ht="16.5" thickBot="1" x14ac:dyDescent="0.3">
      <c r="A120" s="37" t="s">
        <v>113</v>
      </c>
      <c r="B120" s="39"/>
      <c r="C120" s="38"/>
      <c r="D120" s="39"/>
      <c r="E120" s="38">
        <f>SUM(E119)</f>
        <v>35000</v>
      </c>
      <c r="F120" s="40">
        <f>SUM(F119)</f>
        <v>136990</v>
      </c>
      <c r="G120" s="40">
        <f>SUM(G119)</f>
        <v>60000</v>
      </c>
    </row>
    <row r="121" spans="1:7" ht="30.75" thickBot="1" x14ac:dyDescent="0.3">
      <c r="A121" s="3" t="s">
        <v>114</v>
      </c>
      <c r="B121" s="5"/>
      <c r="C121" s="4">
        <v>8124</v>
      </c>
      <c r="D121" s="5"/>
      <c r="E121" s="4">
        <v>167475</v>
      </c>
      <c r="F121" s="6">
        <v>190438.1</v>
      </c>
      <c r="G121" s="6">
        <v>0</v>
      </c>
    </row>
    <row r="122" spans="1:7" ht="16.5" thickBot="1" x14ac:dyDescent="0.3">
      <c r="A122" s="37" t="s">
        <v>115</v>
      </c>
      <c r="B122" s="39"/>
      <c r="C122" s="38"/>
      <c r="D122" s="39"/>
      <c r="E122" s="38">
        <f>SUM(E121)</f>
        <v>167475</v>
      </c>
      <c r="F122" s="40">
        <f>SUM(F121)</f>
        <v>190438.1</v>
      </c>
      <c r="G122" s="40">
        <f>SUM(G121)</f>
        <v>0</v>
      </c>
    </row>
    <row r="123" spans="1:7" ht="16.5" thickBot="1" x14ac:dyDescent="0.3">
      <c r="A123" s="3"/>
      <c r="B123" s="4"/>
      <c r="C123" s="4"/>
      <c r="D123" s="5"/>
      <c r="E123" s="6"/>
      <c r="F123" s="6"/>
      <c r="G123" s="21"/>
    </row>
    <row r="124" spans="1:7" ht="47.25" thickBot="1" x14ac:dyDescent="0.3">
      <c r="A124" s="11" t="s">
        <v>55</v>
      </c>
      <c r="B124" s="12"/>
      <c r="C124" s="12"/>
      <c r="D124" s="12"/>
      <c r="E124" s="13">
        <f>E120+E118+E116+E114+E95+E91+E84+E76+E73+E71+E66+E64+E62+E59+E50+E48+E45+E39+E37+E35+E30+E27+E25+E18+E16+E12+E7+E111</f>
        <v>2614158</v>
      </c>
      <c r="F124" s="15">
        <f>F120+F118+F116+F114+F111+F95+F91+F84+F76+F73+F71+F66+F64+F62+F50+F48+F45+F39+F37+F35+F30+F27+F25+F18+F16+F12+F7+F59</f>
        <v>1610973.4300000002</v>
      </c>
      <c r="G124" s="22">
        <f>G122+G120+G118+G116+G114+G111+G95+G91+G84+G76+G73+G71+G66+G64+G62+G59+G50+G48+G45+G39+G37+G35+G30+G27+G25+G18+G16+G12+G7</f>
        <v>2668092</v>
      </c>
    </row>
    <row r="127" spans="1:7" x14ac:dyDescent="0.25">
      <c r="A127" s="16" t="s">
        <v>116</v>
      </c>
    </row>
    <row r="128" spans="1:7" x14ac:dyDescent="0.25">
      <c r="A128" s="16" t="s">
        <v>117</v>
      </c>
    </row>
    <row r="130" spans="1:3" x14ac:dyDescent="0.25">
      <c r="A130" s="16" t="s">
        <v>56</v>
      </c>
      <c r="B130" s="16"/>
      <c r="C130" s="16"/>
    </row>
    <row r="132" spans="1:3" x14ac:dyDescent="0.25">
      <c r="A132" s="18" t="s">
        <v>118</v>
      </c>
    </row>
  </sheetData>
  <mergeCells count="59">
    <mergeCell ref="G106:G107"/>
    <mergeCell ref="G98:G99"/>
    <mergeCell ref="D87:D88"/>
    <mergeCell ref="E87:E88"/>
    <mergeCell ref="G87:G88"/>
    <mergeCell ref="A98:A99"/>
    <mergeCell ref="B98:B99"/>
    <mergeCell ref="C98:C99"/>
    <mergeCell ref="D98:D99"/>
    <mergeCell ref="E98:E99"/>
    <mergeCell ref="D106:D107"/>
    <mergeCell ref="E106:E107"/>
    <mergeCell ref="A106:A107"/>
    <mergeCell ref="B106:B107"/>
    <mergeCell ref="C106:C107"/>
    <mergeCell ref="G74:G75"/>
    <mergeCell ref="A79:A80"/>
    <mergeCell ref="B79:B80"/>
    <mergeCell ref="C79:C80"/>
    <mergeCell ref="D79:D80"/>
    <mergeCell ref="E79:E80"/>
    <mergeCell ref="G79:G80"/>
    <mergeCell ref="E74:E75"/>
    <mergeCell ref="D74:D75"/>
    <mergeCell ref="C74:C75"/>
    <mergeCell ref="B74:B75"/>
    <mergeCell ref="A74:A75"/>
    <mergeCell ref="A87:A88"/>
    <mergeCell ref="B67:B68"/>
    <mergeCell ref="C67:C68"/>
    <mergeCell ref="D67:D68"/>
    <mergeCell ref="E67:E68"/>
    <mergeCell ref="B87:B88"/>
    <mergeCell ref="C87:C88"/>
    <mergeCell ref="G67:G68"/>
    <mergeCell ref="G43:G44"/>
    <mergeCell ref="A33:A34"/>
    <mergeCell ref="B33:B34"/>
    <mergeCell ref="C33:C34"/>
    <mergeCell ref="D33:D34"/>
    <mergeCell ref="E33:E34"/>
    <mergeCell ref="G33:G34"/>
    <mergeCell ref="A43:A44"/>
    <mergeCell ref="B43:B44"/>
    <mergeCell ref="C43:C44"/>
    <mergeCell ref="D43:D44"/>
    <mergeCell ref="E43:E44"/>
    <mergeCell ref="G28:G29"/>
    <mergeCell ref="A9:A10"/>
    <mergeCell ref="B9:B10"/>
    <mergeCell ref="C9:C10"/>
    <mergeCell ref="D9:D10"/>
    <mergeCell ref="E9:E10"/>
    <mergeCell ref="G9:G10"/>
    <mergeCell ref="A28:A29"/>
    <mergeCell ref="B28:B29"/>
    <mergeCell ref="C28:C29"/>
    <mergeCell ref="D28:D29"/>
    <mergeCell ref="E28:E29"/>
  </mergeCells>
  <pageMargins left="0.7" right="0.7" top="0.78740157499999996" bottom="0.78740157499999996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Babáčková Bohumíra</dc:creator>
  <cp:lastModifiedBy>Babáčková Bohumíra</cp:lastModifiedBy>
  <cp:lastPrinted>2019-11-25T16:29:28Z</cp:lastPrinted>
  <dcterms:created xsi:type="dcterms:W3CDTF">2018-12-04T07:02:28Z</dcterms:created>
  <dcterms:modified xsi:type="dcterms:W3CDTF">2019-11-25T16:29:33Z</dcterms:modified>
</cp:coreProperties>
</file>