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/>
  <mc:AlternateContent xmlns:mc="http://schemas.openxmlformats.org/markup-compatibility/2006">
    <mc:Choice Requires="x15">
      <x15ac:absPath xmlns:x15ac="http://schemas.microsoft.com/office/spreadsheetml/2010/11/ac" url="E:\OU Oslavička\rozpočty .doc\"/>
    </mc:Choice>
  </mc:AlternateContent>
  <xr:revisionPtr revIDLastSave="0" documentId="13_ncr:1_{CEDDF89E-C278-42D8-913E-BC0CF620AE97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3" i="1" l="1"/>
  <c r="G64" i="1" l="1"/>
  <c r="G60" i="1"/>
  <c r="F60" i="1"/>
  <c r="E60" i="1"/>
  <c r="G58" i="1"/>
  <c r="G56" i="1"/>
  <c r="F56" i="1"/>
  <c r="E56" i="1"/>
  <c r="F53" i="1"/>
  <c r="F51" i="1"/>
  <c r="E40" i="1"/>
  <c r="F33" i="1"/>
  <c r="G33" i="1"/>
  <c r="G45" i="1"/>
  <c r="F45" i="1"/>
  <c r="F31" i="1"/>
  <c r="E22" i="1"/>
  <c r="E127" i="1" l="1"/>
  <c r="E124" i="1"/>
  <c r="E64" i="1" l="1"/>
  <c r="G127" i="1" l="1"/>
  <c r="F127" i="1" l="1"/>
  <c r="F78" i="1"/>
  <c r="F64" i="1"/>
  <c r="F40" i="1"/>
  <c r="G29" i="1"/>
  <c r="F29" i="1"/>
  <c r="F22" i="1"/>
  <c r="G40" i="1" l="1"/>
  <c r="G124" i="1"/>
  <c r="E29" i="1" l="1"/>
  <c r="G19" i="1"/>
  <c r="F19" i="1"/>
  <c r="E19" i="1"/>
  <c r="F133" i="1" l="1"/>
  <c r="G51" i="1"/>
  <c r="E51" i="1"/>
  <c r="G22" i="1"/>
  <c r="G133" i="1" l="1"/>
  <c r="F131" i="1"/>
  <c r="F137" i="1" s="1"/>
  <c r="G131" i="1"/>
  <c r="F129" i="1"/>
  <c r="G129" i="1"/>
  <c r="F124" i="1"/>
  <c r="F108" i="1"/>
  <c r="G108" i="1"/>
  <c r="G103" i="1"/>
  <c r="F96" i="1"/>
  <c r="G96" i="1"/>
  <c r="F89" i="1"/>
  <c r="G89" i="1"/>
  <c r="F87" i="1"/>
  <c r="G87" i="1"/>
  <c r="F82" i="1"/>
  <c r="G82" i="1"/>
  <c r="F80" i="1"/>
  <c r="G80" i="1"/>
  <c r="G78" i="1"/>
  <c r="F75" i="1"/>
  <c r="G75" i="1"/>
  <c r="F42" i="1"/>
  <c r="G42" i="1"/>
  <c r="F36" i="1"/>
  <c r="G36" i="1"/>
  <c r="F12" i="1"/>
  <c r="G12" i="1"/>
  <c r="G8" i="1"/>
  <c r="F8" i="1"/>
  <c r="E133" i="1"/>
  <c r="E137" i="1" s="1"/>
  <c r="E131" i="1"/>
  <c r="E129" i="1"/>
  <c r="E108" i="1"/>
  <c r="E103" i="1"/>
  <c r="E96" i="1"/>
  <c r="E89" i="1"/>
  <c r="E87" i="1"/>
  <c r="E82" i="1"/>
  <c r="E80" i="1"/>
  <c r="E78" i="1"/>
  <c r="E75" i="1"/>
  <c r="E45" i="1"/>
  <c r="E42" i="1"/>
  <c r="E36" i="1"/>
  <c r="E12" i="1"/>
  <c r="E8" i="1"/>
  <c r="G137" i="1" l="1"/>
</calcChain>
</file>

<file path=xl/sharedStrings.xml><?xml version="1.0" encoding="utf-8"?>
<sst xmlns="http://schemas.openxmlformats.org/spreadsheetml/2006/main" count="142" uniqueCount="130">
  <si>
    <t>Popis položky rozpočtu</t>
  </si>
  <si>
    <t>Odd,par</t>
  </si>
  <si>
    <t>položka</t>
  </si>
  <si>
    <t>les-služby</t>
  </si>
  <si>
    <t>silnice - prohrnování</t>
  </si>
  <si>
    <t>chodníky - benzín</t>
  </si>
  <si>
    <t>VaK - příspěvky</t>
  </si>
  <si>
    <t>ČOV- obsluha DPP</t>
  </si>
  <si>
    <t>ČOV-studená voda</t>
  </si>
  <si>
    <t>ČOV-el.energie</t>
  </si>
  <si>
    <t>ČOV-rozbory vody</t>
  </si>
  <si>
    <t>Mateřská škola - dar</t>
  </si>
  <si>
    <t>Základní šklola- dar peněžitý</t>
  </si>
  <si>
    <t>jubilea občanů,vítání občánků,mikuláš</t>
  </si>
  <si>
    <t>příspěvek na kostel</t>
  </si>
  <si>
    <t>rozhlas</t>
  </si>
  <si>
    <t>VO-el.energie</t>
  </si>
  <si>
    <t>pohoštění</t>
  </si>
  <si>
    <t>Svoz tříděného odpadu</t>
  </si>
  <si>
    <t>VP-úklid obce:</t>
  </si>
  <si>
    <t>-odměny DPP</t>
  </si>
  <si>
    <t>VP-úklid obce -benzín</t>
  </si>
  <si>
    <t>MR Horácko-příspěvky</t>
  </si>
  <si>
    <t>hasiči - pohonné hmoty</t>
  </si>
  <si>
    <t>Odměna členové výborů</t>
  </si>
  <si>
    <t>odměny ZO</t>
  </si>
  <si>
    <t>odvody zdravotního pojištění</t>
  </si>
  <si>
    <t>pojištění ZO</t>
  </si>
  <si>
    <t>cestovné</t>
  </si>
  <si>
    <t>ostatní platy-refundace</t>
  </si>
  <si>
    <t>drobný materiál</t>
  </si>
  <si>
    <t>studená voda</t>
  </si>
  <si>
    <t>el.energie</t>
  </si>
  <si>
    <t>služby pošt</t>
  </si>
  <si>
    <t>telefon</t>
  </si>
  <si>
    <t>pojištění majetku obce</t>
  </si>
  <si>
    <t>převody</t>
  </si>
  <si>
    <t>daně z příjmu</t>
  </si>
  <si>
    <t>celkem výdaje</t>
  </si>
  <si>
    <t>Téhož dne vyvěšeno i na elektronické úřední desce.</t>
  </si>
  <si>
    <t>Výdaje</t>
  </si>
  <si>
    <t>Záz.pol</t>
  </si>
  <si>
    <t>les-DPP</t>
  </si>
  <si>
    <t>celkem za 1032</t>
  </si>
  <si>
    <t>celkem za 2212</t>
  </si>
  <si>
    <t>Silnice-ostatní služby</t>
  </si>
  <si>
    <t>celkem za 2219</t>
  </si>
  <si>
    <t>celkem za 2310</t>
  </si>
  <si>
    <t>celkem za 2321</t>
  </si>
  <si>
    <t>celkem za 3111</t>
  </si>
  <si>
    <t>celkem za 3113</t>
  </si>
  <si>
    <t>celkem za 3330</t>
  </si>
  <si>
    <t>celkem za 3399</t>
  </si>
  <si>
    <t>celkem za 3341</t>
  </si>
  <si>
    <t>cekem za 3412</t>
  </si>
  <si>
    <t>celkem za 3631</t>
  </si>
  <si>
    <t>el.energie Rubačka</t>
  </si>
  <si>
    <t>opravy a udržování</t>
  </si>
  <si>
    <t>příspěvky MR Velkomeziříčsko</t>
  </si>
  <si>
    <t>celkem za 3639</t>
  </si>
  <si>
    <t>celkem za 3722</t>
  </si>
  <si>
    <t>Svoz KO</t>
  </si>
  <si>
    <t>příspěvek -skládka</t>
  </si>
  <si>
    <t>celkem za 3723</t>
  </si>
  <si>
    <t>celkem za 3724</t>
  </si>
  <si>
    <t>nebezpečný odpad-sběrný dvůr</t>
  </si>
  <si>
    <t>celkem za 3745</t>
  </si>
  <si>
    <t>celkem za 3749</t>
  </si>
  <si>
    <t>celkem za 5512</t>
  </si>
  <si>
    <t>Hasiči-dary SDH</t>
  </si>
  <si>
    <t>celkem za 6112</t>
  </si>
  <si>
    <t>celkem za 6171</t>
  </si>
  <si>
    <t>Ostatní osobní výdaje - DPP</t>
  </si>
  <si>
    <t>Povinné pojistné</t>
  </si>
  <si>
    <t>tisk,knihy ,SZ</t>
  </si>
  <si>
    <t>převody vlastní pokladně</t>
  </si>
  <si>
    <t>celkem za 6310</t>
  </si>
  <si>
    <t>celkem za 6320</t>
  </si>
  <si>
    <t>celkem za 6330</t>
  </si>
  <si>
    <t>celkem za 6399</t>
  </si>
  <si>
    <t>Závazným ukazatelem pro rozpočet je paragraf.</t>
  </si>
  <si>
    <t>dar Hospic</t>
  </si>
  <si>
    <t>celkem za 3525</t>
  </si>
  <si>
    <t>nákup služeb</t>
  </si>
  <si>
    <t xml:space="preserve"> </t>
  </si>
  <si>
    <t>revize dětské a multifunkční hřiště</t>
  </si>
  <si>
    <t>nákup materiálu</t>
  </si>
  <si>
    <t>drobný majetek</t>
  </si>
  <si>
    <t>Vak-vodovod (rozšíření)</t>
  </si>
  <si>
    <t xml:space="preserve">sejmuto  dne: </t>
  </si>
  <si>
    <t>služby -ČSOB</t>
  </si>
  <si>
    <t>převod-příspěvek VaK (kanalizace)</t>
  </si>
  <si>
    <t>účelové nein.transf. FO</t>
  </si>
  <si>
    <t>celkem za 3419</t>
  </si>
  <si>
    <t>pohoštění-čistá Vysočina</t>
  </si>
  <si>
    <t>stání pod kontejnery</t>
  </si>
  <si>
    <t>hasiči-hadice</t>
  </si>
  <si>
    <t>nákup služeb-TP</t>
  </si>
  <si>
    <t>ostatní pojistné</t>
  </si>
  <si>
    <t>celkem za 6115</t>
  </si>
  <si>
    <t>povrch komunikací</t>
  </si>
  <si>
    <t>stavba pergola</t>
  </si>
  <si>
    <t>les-materiál (sazenice, postřik)</t>
  </si>
  <si>
    <t>Návrh rozpočtu na rok 2024</t>
  </si>
  <si>
    <t>Schválený rozpočet  na rok 2023</t>
  </si>
  <si>
    <t>Aktuální plnění rozpočtuk 31.10.2023</t>
  </si>
  <si>
    <t>chodníky - prohrnování</t>
  </si>
  <si>
    <t>chodníky-materiál(posyp)</t>
  </si>
  <si>
    <t>chodníky - ostatní služby</t>
  </si>
  <si>
    <t>probagrování potoka</t>
  </si>
  <si>
    <t>celkem za 2333</t>
  </si>
  <si>
    <t>příspěvek na sociální služby</t>
  </si>
  <si>
    <t>celkem za 3612</t>
  </si>
  <si>
    <t xml:space="preserve">nákup materiálu- </t>
  </si>
  <si>
    <t xml:space="preserve">rozšíření VO </t>
  </si>
  <si>
    <t xml:space="preserve">materiál, </t>
  </si>
  <si>
    <t>drobný majetek, kontejnery</t>
  </si>
  <si>
    <t>voda</t>
  </si>
  <si>
    <t>konzultační,poradenské a právní služby</t>
  </si>
  <si>
    <t>ostatní služby</t>
  </si>
  <si>
    <t>refundace</t>
  </si>
  <si>
    <t>certifikát</t>
  </si>
  <si>
    <t>odměna OVK</t>
  </si>
  <si>
    <t>úroky-úvěr</t>
  </si>
  <si>
    <t>vratky transferů z VR</t>
  </si>
  <si>
    <t>celkem za 6402</t>
  </si>
  <si>
    <t>vyvěšeno dne: 20.11.2023</t>
  </si>
  <si>
    <t>splátka úvěru</t>
  </si>
  <si>
    <t>celkem za 4351</t>
  </si>
  <si>
    <t>vrácení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</si>
</sst>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1" fillId="0" borderId="0" xfId="0" applyFont="1"/>
    <xf numFmtId="0" fontId="7" fillId="0" borderId="0" xfId="0" applyFont="1"/>
    <xf numFmtId="0" fontId="8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1" fillId="2" borderId="1" xfId="0" applyFont="1" applyFill="1" applyBorder="1"/>
    <xf numFmtId="0" fontId="3" fillId="0" borderId="3" xfId="0" applyFont="1" applyBorder="1" applyAlignment="1">
      <alignment vertical="center" wrapText="1"/>
    </xf>
    <xf numFmtId="0" fontId="9" fillId="3" borderId="4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3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47"/>
  <sheetViews>
    <sheetView tabSelected="1" topLeftCell="A44" workbookViewId="0">
      <selection activeCell="A59" sqref="A59"/>
    </sheetView>
  </sheetViews>
  <sheetFormatPr defaultRowHeight="15" x14ac:dyDescent="0.25"/>
  <cols>
    <col min="1" max="1" width="22.85546875" customWidth="1"/>
    <col min="2" max="2" width="10.140625" customWidth="1"/>
    <col min="5" max="5" width="17" customWidth="1"/>
    <col min="6" max="6" width="20.28515625" bestFit="1" customWidth="1"/>
    <col min="7" max="7" width="17.5703125" customWidth="1"/>
  </cols>
  <sheetData>
    <row r="1" spans="1:7" ht="23.25" x14ac:dyDescent="0.35">
      <c r="A1" s="16" t="s">
        <v>103</v>
      </c>
      <c r="B1" s="17"/>
      <c r="C1" s="17"/>
    </row>
    <row r="3" spans="1:7" ht="27" thickBot="1" x14ac:dyDescent="0.45">
      <c r="A3" s="18" t="s">
        <v>40</v>
      </c>
    </row>
    <row r="4" spans="1:7" ht="48" thickBot="1" x14ac:dyDescent="0.3">
      <c r="A4" s="1" t="s">
        <v>0</v>
      </c>
      <c r="B4" s="2" t="s">
        <v>1</v>
      </c>
      <c r="C4" s="2" t="s">
        <v>2</v>
      </c>
      <c r="D4" s="2" t="s">
        <v>41</v>
      </c>
      <c r="E4" s="2" t="s">
        <v>104</v>
      </c>
      <c r="F4" s="2" t="s">
        <v>105</v>
      </c>
      <c r="G4" s="19" t="s">
        <v>103</v>
      </c>
    </row>
    <row r="5" spans="1:7" ht="16.5" thickBot="1" x14ac:dyDescent="0.3">
      <c r="A5" s="23" t="s">
        <v>42</v>
      </c>
      <c r="B5" s="24">
        <v>1032</v>
      </c>
      <c r="C5" s="24">
        <v>5021</v>
      </c>
      <c r="D5" s="6"/>
      <c r="E5" s="6">
        <v>1200</v>
      </c>
      <c r="F5" s="6">
        <v>0</v>
      </c>
      <c r="G5" s="6">
        <v>1200</v>
      </c>
    </row>
    <row r="6" spans="1:7" ht="32.25" thickBot="1" x14ac:dyDescent="0.3">
      <c r="A6" s="45" t="s">
        <v>102</v>
      </c>
      <c r="B6" s="24">
        <v>1032</v>
      </c>
      <c r="C6" s="24">
        <v>5139</v>
      </c>
      <c r="D6" s="6"/>
      <c r="E6" s="6">
        <v>10000</v>
      </c>
      <c r="F6" s="6">
        <v>2109</v>
      </c>
      <c r="G6" s="6">
        <v>10000</v>
      </c>
    </row>
    <row r="7" spans="1:7" ht="16.5" thickBot="1" x14ac:dyDescent="0.3">
      <c r="A7" s="3" t="s">
        <v>3</v>
      </c>
      <c r="B7" s="4">
        <v>1032</v>
      </c>
      <c r="C7" s="4">
        <v>5169</v>
      </c>
      <c r="D7" s="5"/>
      <c r="E7" s="6">
        <v>20000</v>
      </c>
      <c r="F7" s="6">
        <v>25630</v>
      </c>
      <c r="G7" s="6">
        <v>30000</v>
      </c>
    </row>
    <row r="8" spans="1:7" ht="16.5" thickBot="1" x14ac:dyDescent="0.3">
      <c r="A8" s="25" t="s">
        <v>43</v>
      </c>
      <c r="B8" s="26"/>
      <c r="C8" s="26"/>
      <c r="D8" s="27"/>
      <c r="E8" s="28">
        <f>SUM(E5:E7)</f>
        <v>31200</v>
      </c>
      <c r="F8" s="28">
        <f>SUM(F5:F7)</f>
        <v>27739</v>
      </c>
      <c r="G8" s="28">
        <f>SUM(G5:G7)</f>
        <v>41200</v>
      </c>
    </row>
    <row r="9" spans="1:7" ht="16.5" thickBot="1" x14ac:dyDescent="0.3">
      <c r="A9" s="3" t="s">
        <v>4</v>
      </c>
      <c r="B9" s="4">
        <v>2212</v>
      </c>
      <c r="C9" s="4">
        <v>5021</v>
      </c>
      <c r="D9" s="5"/>
      <c r="E9" s="6">
        <v>20000</v>
      </c>
      <c r="F9" s="6">
        <v>0</v>
      </c>
      <c r="G9" s="6">
        <v>0</v>
      </c>
    </row>
    <row r="10" spans="1:7" ht="30.75" customHeight="1" thickBot="1" x14ac:dyDescent="0.3">
      <c r="A10" s="57" t="s">
        <v>45</v>
      </c>
      <c r="B10" s="59">
        <v>2212</v>
      </c>
      <c r="C10" s="59">
        <v>5169</v>
      </c>
      <c r="D10" s="57"/>
      <c r="E10" s="61">
        <v>10000</v>
      </c>
      <c r="F10" s="10">
        <v>0</v>
      </c>
      <c r="G10" s="61">
        <v>2084200</v>
      </c>
    </row>
    <row r="11" spans="1:7" ht="16.5" hidden="1" customHeight="1" thickBot="1" x14ac:dyDescent="0.3">
      <c r="A11" s="58"/>
      <c r="B11" s="60"/>
      <c r="C11" s="60"/>
      <c r="D11" s="58"/>
      <c r="E11" s="62"/>
      <c r="F11" s="6"/>
      <c r="G11" s="62"/>
    </row>
    <row r="12" spans="1:7" ht="16.5" thickBot="1" x14ac:dyDescent="0.3">
      <c r="A12" s="29" t="s">
        <v>44</v>
      </c>
      <c r="B12" s="30"/>
      <c r="C12" s="30"/>
      <c r="D12" s="35"/>
      <c r="E12" s="31">
        <f>SUM(E9:E11)</f>
        <v>30000</v>
      </c>
      <c r="F12" s="31">
        <f>SUM(F9:F11)</f>
        <v>0</v>
      </c>
      <c r="G12" s="31">
        <f>SUM(G9:G11)</f>
        <v>2084200</v>
      </c>
    </row>
    <row r="13" spans="1:7" ht="16.5" thickBot="1" x14ac:dyDescent="0.3">
      <c r="A13" s="3" t="s">
        <v>106</v>
      </c>
      <c r="B13" s="4">
        <v>2219</v>
      </c>
      <c r="C13" s="4">
        <v>5021</v>
      </c>
      <c r="D13" s="5"/>
      <c r="E13" s="6">
        <v>2000</v>
      </c>
      <c r="F13" s="6">
        <v>13800</v>
      </c>
      <c r="G13" s="6">
        <v>20000</v>
      </c>
    </row>
    <row r="14" spans="1:7" ht="30.75" thickBot="1" x14ac:dyDescent="0.3">
      <c r="A14" s="52" t="s">
        <v>107</v>
      </c>
      <c r="B14" s="4">
        <v>2219</v>
      </c>
      <c r="C14" s="4">
        <v>5139</v>
      </c>
      <c r="D14" s="5"/>
      <c r="E14" s="6">
        <v>3000</v>
      </c>
      <c r="F14" s="6">
        <v>2148</v>
      </c>
      <c r="G14" s="6">
        <v>6000</v>
      </c>
    </row>
    <row r="15" spans="1:7" ht="16.5" thickBot="1" x14ac:dyDescent="0.3">
      <c r="A15" s="3" t="s">
        <v>5</v>
      </c>
      <c r="B15" s="4">
        <v>2219</v>
      </c>
      <c r="C15" s="4">
        <v>5156</v>
      </c>
      <c r="D15" s="5"/>
      <c r="E15" s="6">
        <v>1000</v>
      </c>
      <c r="F15" s="6">
        <v>0</v>
      </c>
      <c r="G15" s="6">
        <v>1000</v>
      </c>
    </row>
    <row r="16" spans="1:7" ht="16.5" thickBot="1" x14ac:dyDescent="0.3">
      <c r="A16" s="3" t="s">
        <v>108</v>
      </c>
      <c r="B16" s="4">
        <v>2219</v>
      </c>
      <c r="C16" s="4">
        <v>5169</v>
      </c>
      <c r="D16" s="5"/>
      <c r="E16" s="6">
        <v>0</v>
      </c>
      <c r="F16" s="6">
        <v>12100</v>
      </c>
      <c r="G16" s="6">
        <v>10000</v>
      </c>
    </row>
    <row r="17" spans="1:7" ht="16.5" thickBot="1" x14ac:dyDescent="0.3">
      <c r="A17" s="52" t="s">
        <v>57</v>
      </c>
      <c r="B17" s="4">
        <v>2219</v>
      </c>
      <c r="C17" s="4">
        <v>5171</v>
      </c>
      <c r="D17" s="5"/>
      <c r="E17" s="6">
        <v>0</v>
      </c>
      <c r="F17" s="6">
        <v>446945</v>
      </c>
      <c r="G17" s="6">
        <v>0</v>
      </c>
    </row>
    <row r="18" spans="1:7" ht="16.5" thickBot="1" x14ac:dyDescent="0.3">
      <c r="A18" s="44" t="s">
        <v>100</v>
      </c>
      <c r="B18" s="4">
        <v>2219</v>
      </c>
      <c r="C18" s="4">
        <v>6121</v>
      </c>
      <c r="D18" s="5"/>
      <c r="E18" s="6">
        <v>420000</v>
      </c>
      <c r="F18" s="6">
        <v>1800</v>
      </c>
      <c r="G18" s="6">
        <v>0</v>
      </c>
    </row>
    <row r="19" spans="1:7" ht="16.5" thickBot="1" x14ac:dyDescent="0.3">
      <c r="A19" s="25" t="s">
        <v>46</v>
      </c>
      <c r="B19" s="26"/>
      <c r="C19" s="26"/>
      <c r="D19" s="27"/>
      <c r="E19" s="28">
        <f>SUM(E13:E18)</f>
        <v>426000</v>
      </c>
      <c r="F19" s="28">
        <f>SUM(F13:F18)</f>
        <v>476793</v>
      </c>
      <c r="G19" s="28">
        <f>SUM(G13:G18)</f>
        <v>37000</v>
      </c>
    </row>
    <row r="20" spans="1:7" ht="16.5" thickBot="1" x14ac:dyDescent="0.3">
      <c r="A20" s="3" t="s">
        <v>6</v>
      </c>
      <c r="B20" s="4">
        <v>2310</v>
      </c>
      <c r="C20" s="4">
        <v>5329</v>
      </c>
      <c r="D20" s="4">
        <v>26</v>
      </c>
      <c r="E20" s="6">
        <v>1320</v>
      </c>
      <c r="F20" s="6">
        <v>1320</v>
      </c>
      <c r="G20" s="6">
        <v>3960</v>
      </c>
    </row>
    <row r="21" spans="1:7" ht="16.5" thickBot="1" x14ac:dyDescent="0.3">
      <c r="A21" s="43" t="s">
        <v>88</v>
      </c>
      <c r="B21" s="4">
        <v>2310</v>
      </c>
      <c r="C21" s="4">
        <v>6121</v>
      </c>
      <c r="D21" s="4"/>
      <c r="E21" s="6">
        <v>344500</v>
      </c>
      <c r="F21" s="6">
        <v>344505</v>
      </c>
      <c r="G21" s="6">
        <v>0</v>
      </c>
    </row>
    <row r="22" spans="1:7" ht="16.5" thickBot="1" x14ac:dyDescent="0.3">
      <c r="A22" s="25" t="s">
        <v>47</v>
      </c>
      <c r="B22" s="26"/>
      <c r="C22" s="26"/>
      <c r="D22" s="26"/>
      <c r="E22" s="28">
        <f>SUM(E20:E21)</f>
        <v>345820</v>
      </c>
      <c r="F22" s="28">
        <f>SUM(F20:F21)</f>
        <v>345825</v>
      </c>
      <c r="G22" s="28">
        <f>SUM(G20:G21)</f>
        <v>3960</v>
      </c>
    </row>
    <row r="23" spans="1:7" ht="16.5" thickBot="1" x14ac:dyDescent="0.3">
      <c r="A23" s="3" t="s">
        <v>7</v>
      </c>
      <c r="B23" s="4">
        <v>2321</v>
      </c>
      <c r="C23" s="4">
        <v>5021</v>
      </c>
      <c r="D23" s="5"/>
      <c r="E23" s="6">
        <v>9000</v>
      </c>
      <c r="F23" s="6">
        <v>10000</v>
      </c>
      <c r="G23" s="6">
        <v>0</v>
      </c>
    </row>
    <row r="24" spans="1:7" ht="16.5" thickBot="1" x14ac:dyDescent="0.3">
      <c r="A24" s="3" t="s">
        <v>8</v>
      </c>
      <c r="B24" s="4">
        <v>2321</v>
      </c>
      <c r="C24" s="4">
        <v>5151</v>
      </c>
      <c r="D24" s="5"/>
      <c r="E24" s="6">
        <v>2000</v>
      </c>
      <c r="F24" s="6">
        <v>0</v>
      </c>
      <c r="G24" s="6">
        <v>0</v>
      </c>
    </row>
    <row r="25" spans="1:7" ht="16.5" thickBot="1" x14ac:dyDescent="0.3">
      <c r="A25" s="3" t="s">
        <v>9</v>
      </c>
      <c r="B25" s="4">
        <v>2321</v>
      </c>
      <c r="C25" s="4">
        <v>5154</v>
      </c>
      <c r="D25" s="5"/>
      <c r="E25" s="6">
        <v>7000</v>
      </c>
      <c r="F25" s="6">
        <v>7362.67</v>
      </c>
      <c r="G25" s="6">
        <v>0</v>
      </c>
    </row>
    <row r="26" spans="1:7" ht="16.5" thickBot="1" x14ac:dyDescent="0.3">
      <c r="A26" s="3" t="s">
        <v>10</v>
      </c>
      <c r="B26" s="4">
        <v>2321</v>
      </c>
      <c r="C26" s="4">
        <v>5169</v>
      </c>
      <c r="D26" s="5"/>
      <c r="E26" s="6">
        <v>35000</v>
      </c>
      <c r="F26" s="6">
        <v>22420.799999999999</v>
      </c>
      <c r="G26" s="6">
        <v>0</v>
      </c>
    </row>
    <row r="27" spans="1:7" ht="16.5" thickBot="1" x14ac:dyDescent="0.3">
      <c r="A27" s="52" t="s">
        <v>57</v>
      </c>
      <c r="B27" s="4">
        <v>2321</v>
      </c>
      <c r="C27" s="4">
        <v>5171</v>
      </c>
      <c r="D27" s="5"/>
      <c r="E27" s="6">
        <v>0</v>
      </c>
      <c r="F27" s="6">
        <v>35159.699999999997</v>
      </c>
      <c r="G27" s="6">
        <v>0</v>
      </c>
    </row>
    <row r="28" spans="1:7" ht="30.75" thickBot="1" x14ac:dyDescent="0.3">
      <c r="A28" s="44" t="s">
        <v>91</v>
      </c>
      <c r="B28" s="4">
        <v>2321</v>
      </c>
      <c r="C28" s="4">
        <v>6349</v>
      </c>
      <c r="D28" s="5">
        <v>26</v>
      </c>
      <c r="E28" s="6">
        <v>330000</v>
      </c>
      <c r="F28" s="6">
        <v>0</v>
      </c>
      <c r="G28" s="6">
        <v>0</v>
      </c>
    </row>
    <row r="29" spans="1:7" ht="16.5" thickBot="1" x14ac:dyDescent="0.3">
      <c r="A29" s="25" t="s">
        <v>48</v>
      </c>
      <c r="B29" s="26"/>
      <c r="C29" s="26"/>
      <c r="D29" s="27"/>
      <c r="E29" s="28">
        <f>SUM(E23:E28)</f>
        <v>383000</v>
      </c>
      <c r="F29" s="28">
        <f>SUM(F23:F28)</f>
        <v>74943.17</v>
      </c>
      <c r="G29" s="28">
        <f>SUM(G23:G28)</f>
        <v>0</v>
      </c>
    </row>
    <row r="30" spans="1:7" ht="16.5" thickBot="1" x14ac:dyDescent="0.3">
      <c r="A30" s="39" t="s">
        <v>109</v>
      </c>
      <c r="B30" s="40">
        <v>2333</v>
      </c>
      <c r="C30" s="40">
        <v>5169</v>
      </c>
      <c r="D30" s="42"/>
      <c r="E30" s="41">
        <v>0</v>
      </c>
      <c r="F30" s="41">
        <v>28241.4</v>
      </c>
      <c r="G30" s="41">
        <v>0</v>
      </c>
    </row>
    <row r="31" spans="1:7" ht="16.5" thickBot="1" x14ac:dyDescent="0.3">
      <c r="A31" s="25" t="s">
        <v>110</v>
      </c>
      <c r="B31" s="26"/>
      <c r="C31" s="26"/>
      <c r="D31" s="27"/>
      <c r="E31" s="28">
        <v>0</v>
      </c>
      <c r="F31" s="28">
        <f>SUM(F30)</f>
        <v>28241.4</v>
      </c>
      <c r="G31" s="28">
        <v>0</v>
      </c>
    </row>
    <row r="32" spans="1:7" ht="16.5" thickBot="1" x14ac:dyDescent="0.3">
      <c r="A32" s="3" t="s">
        <v>11</v>
      </c>
      <c r="B32" s="4">
        <v>3111</v>
      </c>
      <c r="C32" s="4">
        <v>5339</v>
      </c>
      <c r="D32" s="4">
        <v>26</v>
      </c>
      <c r="E32" s="6">
        <v>500</v>
      </c>
      <c r="F32" s="6">
        <v>0</v>
      </c>
      <c r="G32" s="6">
        <v>500</v>
      </c>
    </row>
    <row r="33" spans="1:7" ht="16.5" thickBot="1" x14ac:dyDescent="0.3">
      <c r="A33" s="29" t="s">
        <v>49</v>
      </c>
      <c r="B33" s="30"/>
      <c r="C33" s="30"/>
      <c r="D33" s="30"/>
      <c r="E33" s="31">
        <v>500</v>
      </c>
      <c r="F33" s="31">
        <f>SUM(F32)</f>
        <v>0</v>
      </c>
      <c r="G33" s="31">
        <f>SUM(G32)</f>
        <v>500</v>
      </c>
    </row>
    <row r="34" spans="1:7" ht="27.75" customHeight="1" x14ac:dyDescent="0.25">
      <c r="A34" s="57" t="s">
        <v>12</v>
      </c>
      <c r="B34" s="59">
        <v>3113</v>
      </c>
      <c r="C34" s="59">
        <v>5339</v>
      </c>
      <c r="D34" s="59">
        <v>26</v>
      </c>
      <c r="E34" s="61">
        <v>20000</v>
      </c>
      <c r="F34" s="10">
        <v>20000</v>
      </c>
      <c r="G34" s="61">
        <v>20000</v>
      </c>
    </row>
    <row r="35" spans="1:7" ht="9" customHeight="1" thickBot="1" x14ac:dyDescent="0.3">
      <c r="A35" s="58"/>
      <c r="B35" s="60"/>
      <c r="C35" s="60"/>
      <c r="D35" s="60"/>
      <c r="E35" s="62"/>
      <c r="F35" s="6"/>
      <c r="G35" s="62"/>
    </row>
    <row r="36" spans="1:7" ht="17.25" customHeight="1" thickBot="1" x14ac:dyDescent="0.3">
      <c r="A36" s="25" t="s">
        <v>50</v>
      </c>
      <c r="B36" s="26"/>
      <c r="C36" s="26"/>
      <c r="D36" s="26"/>
      <c r="E36" s="28">
        <f>SUM(E34)</f>
        <v>20000</v>
      </c>
      <c r="F36" s="28">
        <f>SUM(F34:F35)</f>
        <v>20000</v>
      </c>
      <c r="G36" s="28">
        <f>SUM(G34)</f>
        <v>20000</v>
      </c>
    </row>
    <row r="37" spans="1:7" ht="45" customHeight="1" x14ac:dyDescent="0.25">
      <c r="A37" s="57" t="s">
        <v>13</v>
      </c>
      <c r="B37" s="59">
        <v>3399</v>
      </c>
      <c r="C37" s="59">
        <v>5194</v>
      </c>
      <c r="D37" s="57"/>
      <c r="E37" s="61">
        <v>6000</v>
      </c>
      <c r="F37" s="13">
        <v>2687</v>
      </c>
      <c r="G37" s="61">
        <v>8000</v>
      </c>
    </row>
    <row r="38" spans="1:7" ht="16.5" hidden="1" customHeight="1" thickBot="1" x14ac:dyDescent="0.3">
      <c r="A38" s="58"/>
      <c r="B38" s="60"/>
      <c r="C38" s="60"/>
      <c r="D38" s="58"/>
      <c r="E38" s="62"/>
      <c r="F38" s="6"/>
      <c r="G38" s="62"/>
    </row>
    <row r="39" spans="1:7" ht="16.5" customHeight="1" thickBot="1" x14ac:dyDescent="0.3">
      <c r="A39" s="44" t="s">
        <v>17</v>
      </c>
      <c r="B39" s="4">
        <v>3399</v>
      </c>
      <c r="C39" s="4">
        <v>5175</v>
      </c>
      <c r="D39" s="5"/>
      <c r="E39" s="6">
        <v>1500</v>
      </c>
      <c r="F39" s="6">
        <v>0</v>
      </c>
      <c r="G39" s="6">
        <v>2000</v>
      </c>
    </row>
    <row r="40" spans="1:7" ht="16.5" thickBot="1" x14ac:dyDescent="0.3">
      <c r="A40" s="29" t="s">
        <v>52</v>
      </c>
      <c r="B40" s="30"/>
      <c r="C40" s="30"/>
      <c r="D40" s="35"/>
      <c r="E40" s="31">
        <f>+E37+E39</f>
        <v>7500</v>
      </c>
      <c r="F40" s="31">
        <f>SUM(F37:F39)</f>
        <v>2687</v>
      </c>
      <c r="G40" s="31">
        <f>SUM(G37:G39)</f>
        <v>10000</v>
      </c>
    </row>
    <row r="41" spans="1:7" ht="16.5" thickBot="1" x14ac:dyDescent="0.3">
      <c r="A41" s="3" t="s">
        <v>14</v>
      </c>
      <c r="B41" s="4">
        <v>3330</v>
      </c>
      <c r="C41" s="4">
        <v>5223</v>
      </c>
      <c r="D41" s="5"/>
      <c r="E41" s="6">
        <v>18000</v>
      </c>
      <c r="F41" s="6">
        <v>18000</v>
      </c>
      <c r="G41" s="6">
        <v>18000</v>
      </c>
    </row>
    <row r="42" spans="1:7" ht="16.5" thickBot="1" x14ac:dyDescent="0.3">
      <c r="A42" s="25" t="s">
        <v>51</v>
      </c>
      <c r="B42" s="26"/>
      <c r="C42" s="26"/>
      <c r="D42" s="27"/>
      <c r="E42" s="28">
        <f>SUM(E41)</f>
        <v>18000</v>
      </c>
      <c r="F42" s="28">
        <f>SUM(F41)</f>
        <v>18000</v>
      </c>
      <c r="G42" s="28">
        <f>SUM(G41)</f>
        <v>18000</v>
      </c>
    </row>
    <row r="43" spans="1:7" ht="16.5" thickBot="1" x14ac:dyDescent="0.3">
      <c r="A43" s="3" t="s">
        <v>15</v>
      </c>
      <c r="B43" s="4">
        <v>3341</v>
      </c>
      <c r="C43" s="4">
        <v>5169</v>
      </c>
      <c r="D43" s="5"/>
      <c r="E43" s="6">
        <v>600</v>
      </c>
      <c r="F43" s="6">
        <v>540</v>
      </c>
      <c r="G43" s="6">
        <v>600</v>
      </c>
    </row>
    <row r="44" spans="1:7" ht="16.5" thickBot="1" x14ac:dyDescent="0.3">
      <c r="A44" s="52" t="s">
        <v>57</v>
      </c>
      <c r="B44" s="4">
        <v>3341</v>
      </c>
      <c r="C44" s="4">
        <v>6171</v>
      </c>
      <c r="D44" s="5"/>
      <c r="E44" s="6"/>
      <c r="F44" s="6">
        <v>3085.5</v>
      </c>
      <c r="G44" s="6">
        <v>1500</v>
      </c>
    </row>
    <row r="45" spans="1:7" ht="16.5" thickBot="1" x14ac:dyDescent="0.3">
      <c r="A45" s="25" t="s">
        <v>53</v>
      </c>
      <c r="B45" s="26"/>
      <c r="C45" s="26"/>
      <c r="D45" s="27"/>
      <c r="E45" s="28">
        <f>SUM(E43)</f>
        <v>600</v>
      </c>
      <c r="F45" s="28">
        <f>SUM(F43:F44)</f>
        <v>3625.5</v>
      </c>
      <c r="G45" s="28">
        <f>SUM(G43:G44)</f>
        <v>2100</v>
      </c>
    </row>
    <row r="46" spans="1:7" ht="16.5" thickBot="1" x14ac:dyDescent="0.3">
      <c r="A46" s="3" t="s">
        <v>101</v>
      </c>
      <c r="B46" s="4">
        <v>3412</v>
      </c>
      <c r="C46" s="4">
        <v>6121</v>
      </c>
      <c r="D46" s="5"/>
      <c r="E46" s="6">
        <v>900000</v>
      </c>
      <c r="F46" s="6">
        <v>0</v>
      </c>
      <c r="G46" s="6">
        <v>450000</v>
      </c>
    </row>
    <row r="47" spans="1:7" ht="16.5" thickBot="1" x14ac:dyDescent="0.3">
      <c r="A47" s="43" t="s">
        <v>87</v>
      </c>
      <c r="B47" s="4">
        <v>3412</v>
      </c>
      <c r="C47" s="4">
        <v>5137</v>
      </c>
      <c r="D47" s="5"/>
      <c r="E47" s="6">
        <v>30000</v>
      </c>
      <c r="F47" s="6">
        <v>23261</v>
      </c>
      <c r="G47" s="6">
        <v>30000</v>
      </c>
    </row>
    <row r="48" spans="1:7" ht="30.75" thickBot="1" x14ac:dyDescent="0.3">
      <c r="A48" s="32" t="s">
        <v>85</v>
      </c>
      <c r="B48" s="33">
        <v>3412</v>
      </c>
      <c r="C48" s="33">
        <v>5169</v>
      </c>
      <c r="D48" s="34"/>
      <c r="E48" s="2">
        <v>20000</v>
      </c>
      <c r="F48" s="2">
        <v>0</v>
      </c>
      <c r="G48" s="2">
        <v>20000</v>
      </c>
    </row>
    <row r="49" spans="1:7" ht="16.5" thickBot="1" x14ac:dyDescent="0.3">
      <c r="A49" s="49" t="s">
        <v>31</v>
      </c>
      <c r="B49" s="4">
        <v>3412</v>
      </c>
      <c r="C49" s="4">
        <v>5151</v>
      </c>
      <c r="D49" s="5"/>
      <c r="E49" s="6">
        <v>200</v>
      </c>
      <c r="F49" s="6">
        <v>0</v>
      </c>
      <c r="G49" s="6">
        <v>0</v>
      </c>
    </row>
    <row r="50" spans="1:7" ht="16.5" thickBot="1" x14ac:dyDescent="0.3">
      <c r="A50" s="49" t="s">
        <v>57</v>
      </c>
      <c r="B50" s="4">
        <v>3412</v>
      </c>
      <c r="C50" s="4">
        <v>5171</v>
      </c>
      <c r="D50" s="5"/>
      <c r="E50" s="6">
        <v>0</v>
      </c>
      <c r="F50" s="6">
        <v>15360.95</v>
      </c>
      <c r="G50" s="6">
        <v>0</v>
      </c>
    </row>
    <row r="51" spans="1:7" ht="15" customHeight="1" thickBot="1" x14ac:dyDescent="0.3">
      <c r="A51" s="25" t="s">
        <v>54</v>
      </c>
      <c r="B51" s="26"/>
      <c r="C51" s="26"/>
      <c r="D51" s="27"/>
      <c r="E51" s="28">
        <f>SUM(E46:E50)</f>
        <v>950200</v>
      </c>
      <c r="F51" s="28">
        <f>SUM(F46:F50)</f>
        <v>38621.949999999997</v>
      </c>
      <c r="G51" s="28">
        <f>SUM(G46:G50)</f>
        <v>500000</v>
      </c>
    </row>
    <row r="52" spans="1:7" ht="15" customHeight="1" thickBot="1" x14ac:dyDescent="0.3">
      <c r="A52" s="39" t="s">
        <v>81</v>
      </c>
      <c r="B52" s="40">
        <v>3525</v>
      </c>
      <c r="C52" s="40">
        <v>5221</v>
      </c>
      <c r="D52" s="38"/>
      <c r="E52" s="41">
        <v>2000</v>
      </c>
      <c r="F52" s="41">
        <v>0</v>
      </c>
      <c r="G52" s="41">
        <v>2000</v>
      </c>
    </row>
    <row r="53" spans="1:7" ht="15" customHeight="1" thickBot="1" x14ac:dyDescent="0.3">
      <c r="A53" s="25" t="s">
        <v>82</v>
      </c>
      <c r="B53" s="26"/>
      <c r="C53" s="26"/>
      <c r="D53" s="27"/>
      <c r="E53" s="28">
        <v>2000</v>
      </c>
      <c r="F53" s="28">
        <f>SUM(F52)</f>
        <v>0</v>
      </c>
      <c r="G53" s="28">
        <v>2000</v>
      </c>
    </row>
    <row r="54" spans="1:7" ht="15" customHeight="1" thickBot="1" x14ac:dyDescent="0.3">
      <c r="A54" s="51" t="s">
        <v>92</v>
      </c>
      <c r="B54" s="40">
        <v>3419</v>
      </c>
      <c r="C54" s="40">
        <v>5493</v>
      </c>
      <c r="D54" s="38"/>
      <c r="E54" s="41">
        <v>3000</v>
      </c>
      <c r="F54" s="41">
        <v>13000</v>
      </c>
      <c r="G54" s="41">
        <v>10000</v>
      </c>
    </row>
    <row r="55" spans="1:7" ht="15" customHeight="1" thickBot="1" x14ac:dyDescent="0.3">
      <c r="A55" s="51" t="s">
        <v>86</v>
      </c>
      <c r="B55" s="40">
        <v>3419</v>
      </c>
      <c r="C55" s="40">
        <v>5139</v>
      </c>
      <c r="D55" s="38"/>
      <c r="E55" s="41">
        <v>0</v>
      </c>
      <c r="F55" s="41">
        <v>1309</v>
      </c>
      <c r="G55" s="41">
        <v>0</v>
      </c>
    </row>
    <row r="56" spans="1:7" ht="15" customHeight="1" thickBot="1" x14ac:dyDescent="0.3">
      <c r="A56" s="25" t="s">
        <v>93</v>
      </c>
      <c r="B56" s="26"/>
      <c r="C56" s="26"/>
      <c r="D56" s="27"/>
      <c r="E56" s="28">
        <f>SUM(E54:E55)</f>
        <v>3000</v>
      </c>
      <c r="F56" s="28">
        <f>SUM(F54:F55)</f>
        <v>14309</v>
      </c>
      <c r="G56" s="28">
        <f>SUM(G54:G55)</f>
        <v>10000</v>
      </c>
    </row>
    <row r="57" spans="1:7" ht="15" customHeight="1" thickBot="1" x14ac:dyDescent="0.3">
      <c r="A57" s="54" t="s">
        <v>111</v>
      </c>
      <c r="B57" s="40">
        <v>4351</v>
      </c>
      <c r="C57" s="40">
        <v>5321</v>
      </c>
      <c r="D57" s="42"/>
      <c r="E57" s="41">
        <v>0</v>
      </c>
      <c r="F57" s="41">
        <v>0</v>
      </c>
      <c r="G57" s="41">
        <v>13600</v>
      </c>
    </row>
    <row r="58" spans="1:7" ht="15" customHeight="1" thickBot="1" x14ac:dyDescent="0.3">
      <c r="A58" s="25" t="s">
        <v>128</v>
      </c>
      <c r="B58" s="26"/>
      <c r="C58" s="26"/>
      <c r="D58" s="27"/>
      <c r="E58" s="28">
        <v>0</v>
      </c>
      <c r="F58" s="28">
        <v>0</v>
      </c>
      <c r="G58" s="28">
        <f>SUM(G57)</f>
        <v>13600</v>
      </c>
    </row>
    <row r="59" spans="1:7" ht="15" customHeight="1" thickBot="1" x14ac:dyDescent="0.3">
      <c r="A59" s="39" t="s">
        <v>129</v>
      </c>
      <c r="B59" s="40">
        <v>3612</v>
      </c>
      <c r="C59" s="40">
        <v>5904</v>
      </c>
      <c r="D59" s="42"/>
      <c r="E59" s="41">
        <v>0</v>
      </c>
      <c r="F59" s="41">
        <v>50000</v>
      </c>
      <c r="G59" s="41">
        <v>0</v>
      </c>
    </row>
    <row r="60" spans="1:7" ht="15" customHeight="1" thickBot="1" x14ac:dyDescent="0.3">
      <c r="A60" s="25" t="s">
        <v>112</v>
      </c>
      <c r="B60" s="26"/>
      <c r="C60" s="26"/>
      <c r="D60" s="27"/>
      <c r="E60" s="28">
        <f>SUM(E59)</f>
        <v>0</v>
      </c>
      <c r="F60" s="28">
        <f>SUM(F59)</f>
        <v>50000</v>
      </c>
      <c r="G60" s="28">
        <f>SUM(G59)</f>
        <v>0</v>
      </c>
    </row>
    <row r="61" spans="1:7" ht="16.5" thickBot="1" x14ac:dyDescent="0.3">
      <c r="A61" s="3" t="s">
        <v>16</v>
      </c>
      <c r="B61" s="4">
        <v>3631</v>
      </c>
      <c r="C61" s="4">
        <v>5154</v>
      </c>
      <c r="D61" s="5"/>
      <c r="E61" s="6">
        <v>30000</v>
      </c>
      <c r="F61" s="6">
        <v>26413.03</v>
      </c>
      <c r="G61" s="6">
        <v>30000</v>
      </c>
    </row>
    <row r="62" spans="1:7" ht="16.5" thickBot="1" x14ac:dyDescent="0.3">
      <c r="A62" s="52" t="s">
        <v>114</v>
      </c>
      <c r="B62" s="4">
        <v>3631</v>
      </c>
      <c r="C62" s="4">
        <v>6121</v>
      </c>
      <c r="D62" s="5"/>
      <c r="E62" s="6">
        <v>0</v>
      </c>
      <c r="F62" s="6">
        <v>0</v>
      </c>
      <c r="G62" s="6">
        <v>300000</v>
      </c>
    </row>
    <row r="63" spans="1:7" ht="16.5" thickBot="1" x14ac:dyDescent="0.3">
      <c r="A63" s="43" t="s">
        <v>113</v>
      </c>
      <c r="B63" s="4">
        <v>3631</v>
      </c>
      <c r="C63" s="4">
        <v>5139</v>
      </c>
      <c r="D63" s="5"/>
      <c r="E63" s="6">
        <v>50000</v>
      </c>
      <c r="F63" s="6">
        <v>0</v>
      </c>
      <c r="G63" s="6">
        <v>0</v>
      </c>
    </row>
    <row r="64" spans="1:7" ht="16.5" thickBot="1" x14ac:dyDescent="0.3">
      <c r="A64" s="25" t="s">
        <v>55</v>
      </c>
      <c r="B64" s="26"/>
      <c r="C64" s="26"/>
      <c r="D64" s="27"/>
      <c r="E64" s="28">
        <f>E61+E63</f>
        <v>80000</v>
      </c>
      <c r="F64" s="28">
        <f>SUM(F61:F63)</f>
        <v>26413.03</v>
      </c>
      <c r="G64" s="28">
        <f>SUM(G61:G63)</f>
        <v>330000</v>
      </c>
    </row>
    <row r="65" spans="1:7" ht="30.75" thickBot="1" x14ac:dyDescent="0.3">
      <c r="A65" s="3" t="s">
        <v>116</v>
      </c>
      <c r="B65" s="4">
        <v>3639</v>
      </c>
      <c r="C65" s="4">
        <v>5137</v>
      </c>
      <c r="D65" s="5"/>
      <c r="E65" s="6">
        <v>10000</v>
      </c>
      <c r="F65" s="6">
        <v>24736.83</v>
      </c>
      <c r="G65" s="6">
        <v>75000</v>
      </c>
    </row>
    <row r="66" spans="1:7" ht="16.5" thickBot="1" x14ac:dyDescent="0.3">
      <c r="A66" s="21" t="s">
        <v>115</v>
      </c>
      <c r="B66" s="4">
        <v>3639</v>
      </c>
      <c r="C66" s="4">
        <v>5139</v>
      </c>
      <c r="D66" s="5"/>
      <c r="E66" s="6">
        <v>110000</v>
      </c>
      <c r="F66" s="6">
        <v>8356.5499999999993</v>
      </c>
      <c r="G66" s="6">
        <v>10000</v>
      </c>
    </row>
    <row r="67" spans="1:7" ht="16.5" thickBot="1" x14ac:dyDescent="0.3">
      <c r="A67" s="21" t="s">
        <v>56</v>
      </c>
      <c r="B67" s="4">
        <v>3639</v>
      </c>
      <c r="C67" s="4">
        <v>5154</v>
      </c>
      <c r="D67" s="5"/>
      <c r="E67" s="6">
        <v>420</v>
      </c>
      <c r="F67" s="6">
        <v>0</v>
      </c>
      <c r="G67" s="6">
        <v>0</v>
      </c>
    </row>
    <row r="68" spans="1:7" ht="16.5" thickBot="1" x14ac:dyDescent="0.3">
      <c r="A68" s="21" t="s">
        <v>117</v>
      </c>
      <c r="B68" s="4">
        <v>3639</v>
      </c>
      <c r="C68" s="4">
        <v>5151</v>
      </c>
      <c r="D68" s="5"/>
      <c r="E68" s="6">
        <v>0</v>
      </c>
      <c r="F68" s="6">
        <v>258</v>
      </c>
      <c r="G68" s="6">
        <v>300</v>
      </c>
    </row>
    <row r="69" spans="1:7" ht="30.75" thickBot="1" x14ac:dyDescent="0.3">
      <c r="A69" s="53" t="s">
        <v>118</v>
      </c>
      <c r="B69" s="4">
        <v>3639</v>
      </c>
      <c r="C69" s="4">
        <v>5166</v>
      </c>
      <c r="D69" s="5"/>
      <c r="E69" s="6">
        <v>10000</v>
      </c>
      <c r="F69" s="6">
        <v>41026</v>
      </c>
      <c r="G69" s="6">
        <v>100000</v>
      </c>
    </row>
    <row r="70" spans="1:7" ht="16.5" thickBot="1" x14ac:dyDescent="0.3">
      <c r="A70" s="53" t="s">
        <v>119</v>
      </c>
      <c r="B70" s="4">
        <v>3639</v>
      </c>
      <c r="C70" s="4">
        <v>5169</v>
      </c>
      <c r="D70" s="5"/>
      <c r="E70" s="6">
        <v>5000</v>
      </c>
      <c r="F70" s="6">
        <v>7532.46</v>
      </c>
      <c r="G70" s="6">
        <v>5000</v>
      </c>
    </row>
    <row r="71" spans="1:7" ht="16.5" thickBot="1" x14ac:dyDescent="0.3">
      <c r="A71" s="21" t="s">
        <v>57</v>
      </c>
      <c r="B71" s="4">
        <v>3639</v>
      </c>
      <c r="C71" s="4">
        <v>5171</v>
      </c>
      <c r="D71" s="5"/>
      <c r="E71" s="6">
        <v>25000</v>
      </c>
      <c r="F71" s="6">
        <v>26098.67</v>
      </c>
      <c r="G71" s="6">
        <v>125000</v>
      </c>
    </row>
    <row r="72" spans="1:7" ht="30.75" thickBot="1" x14ac:dyDescent="0.3">
      <c r="A72" s="21" t="s">
        <v>58</v>
      </c>
      <c r="B72" s="4">
        <v>3639</v>
      </c>
      <c r="C72" s="4">
        <v>5329</v>
      </c>
      <c r="D72" s="5"/>
      <c r="E72" s="6">
        <v>2112</v>
      </c>
      <c r="F72" s="6">
        <v>2112</v>
      </c>
      <c r="G72" s="6">
        <v>2112</v>
      </c>
    </row>
    <row r="73" spans="1:7" ht="30.75" thickBot="1" x14ac:dyDescent="0.3">
      <c r="A73" s="49" t="s">
        <v>94</v>
      </c>
      <c r="B73" s="4">
        <v>3639</v>
      </c>
      <c r="C73" s="4">
        <v>5175</v>
      </c>
      <c r="D73" s="5"/>
      <c r="E73" s="6">
        <v>1100</v>
      </c>
      <c r="F73" s="6">
        <v>0</v>
      </c>
      <c r="G73" s="6">
        <v>0</v>
      </c>
    </row>
    <row r="74" spans="1:7" ht="16.5" thickBot="1" x14ac:dyDescent="0.3">
      <c r="A74" s="49" t="s">
        <v>95</v>
      </c>
      <c r="B74" s="4">
        <v>3639</v>
      </c>
      <c r="C74" s="4">
        <v>6121</v>
      </c>
      <c r="D74" s="5"/>
      <c r="E74" s="6">
        <v>55000</v>
      </c>
      <c r="F74" s="6">
        <v>0</v>
      </c>
      <c r="G74" s="6">
        <v>65000</v>
      </c>
    </row>
    <row r="75" spans="1:7" ht="16.5" thickBot="1" x14ac:dyDescent="0.3">
      <c r="A75" s="29" t="s">
        <v>59</v>
      </c>
      <c r="B75" s="30"/>
      <c r="C75" s="30"/>
      <c r="D75" s="35"/>
      <c r="E75" s="31">
        <f>SUM(E65:E74)</f>
        <v>218632</v>
      </c>
      <c r="F75" s="31">
        <f>SUM(F65:F74)</f>
        <v>110120.51000000001</v>
      </c>
      <c r="G75" s="31">
        <f>SUM(G65:G74)</f>
        <v>382412</v>
      </c>
    </row>
    <row r="76" spans="1:7" ht="16.5" thickBot="1" x14ac:dyDescent="0.3">
      <c r="A76" s="3" t="s">
        <v>61</v>
      </c>
      <c r="B76" s="4">
        <v>3722</v>
      </c>
      <c r="C76" s="4">
        <v>5169</v>
      </c>
      <c r="D76" s="5"/>
      <c r="E76" s="6">
        <v>90000</v>
      </c>
      <c r="F76" s="6">
        <v>80855.66</v>
      </c>
      <c r="G76" s="6">
        <v>105000</v>
      </c>
    </row>
    <row r="77" spans="1:7" ht="16.5" thickBot="1" x14ac:dyDescent="0.3">
      <c r="A77" s="3" t="s">
        <v>62</v>
      </c>
      <c r="B77" s="4">
        <v>3722</v>
      </c>
      <c r="C77" s="4">
        <v>5329</v>
      </c>
      <c r="D77" s="5">
        <v>26</v>
      </c>
      <c r="E77" s="6">
        <v>1320</v>
      </c>
      <c r="F77" s="6">
        <v>1320</v>
      </c>
      <c r="G77" s="6">
        <v>1320</v>
      </c>
    </row>
    <row r="78" spans="1:7" ht="16.5" thickBot="1" x14ac:dyDescent="0.3">
      <c r="A78" s="25" t="s">
        <v>60</v>
      </c>
      <c r="B78" s="26"/>
      <c r="C78" s="26"/>
      <c r="D78" s="26"/>
      <c r="E78" s="28">
        <f>SUM(E76:E77)</f>
        <v>91320</v>
      </c>
      <c r="F78" s="28">
        <f>SUM(F76:F77)</f>
        <v>82175.66</v>
      </c>
      <c r="G78" s="28">
        <f>SUM(G76:G77)</f>
        <v>106320</v>
      </c>
    </row>
    <row r="79" spans="1:7" ht="16.5" thickBot="1" x14ac:dyDescent="0.3">
      <c r="A79" s="3" t="s">
        <v>18</v>
      </c>
      <c r="B79" s="4">
        <v>3723</v>
      </c>
      <c r="C79" s="4">
        <v>5169</v>
      </c>
      <c r="D79" s="5"/>
      <c r="E79" s="6">
        <v>50000</v>
      </c>
      <c r="F79" s="6">
        <v>96957.3</v>
      </c>
      <c r="G79" s="6">
        <v>150000</v>
      </c>
    </row>
    <row r="80" spans="1:7" ht="16.5" thickBot="1" x14ac:dyDescent="0.3">
      <c r="A80" s="25" t="s">
        <v>63</v>
      </c>
      <c r="B80" s="26"/>
      <c r="C80" s="26"/>
      <c r="D80" s="27"/>
      <c r="E80" s="28">
        <f>SUM(E79)</f>
        <v>50000</v>
      </c>
      <c r="F80" s="28">
        <f>SUM(F79)</f>
        <v>96957.3</v>
      </c>
      <c r="G80" s="28">
        <f>SUM(G79)</f>
        <v>150000</v>
      </c>
    </row>
    <row r="81" spans="1:7" ht="30.75" thickBot="1" x14ac:dyDescent="0.3">
      <c r="A81" s="3" t="s">
        <v>65</v>
      </c>
      <c r="B81" s="4">
        <v>3724</v>
      </c>
      <c r="C81" s="4">
        <v>5169</v>
      </c>
      <c r="D81" s="5"/>
      <c r="E81" s="6">
        <v>11000</v>
      </c>
      <c r="F81" s="6">
        <v>1823</v>
      </c>
      <c r="G81" s="6">
        <v>11000</v>
      </c>
    </row>
    <row r="82" spans="1:7" ht="16.5" thickBot="1" x14ac:dyDescent="0.3">
      <c r="A82" s="29" t="s">
        <v>64</v>
      </c>
      <c r="B82" s="30"/>
      <c r="C82" s="30"/>
      <c r="D82" s="35"/>
      <c r="E82" s="31">
        <f>SUM(E81)</f>
        <v>11000</v>
      </c>
      <c r="F82" s="31">
        <f>SUM(F81)</f>
        <v>1823</v>
      </c>
      <c r="G82" s="31">
        <f>SUM(G81)</f>
        <v>11000</v>
      </c>
    </row>
    <row r="83" spans="1:7" ht="15.75" customHeight="1" x14ac:dyDescent="0.25">
      <c r="A83" s="7" t="s">
        <v>19</v>
      </c>
      <c r="B83" s="63">
        <v>3745</v>
      </c>
      <c r="C83" s="63">
        <v>5021</v>
      </c>
      <c r="D83" s="64"/>
      <c r="E83" s="65">
        <v>40000</v>
      </c>
      <c r="F83" s="66">
        <v>47130</v>
      </c>
      <c r="G83" s="65">
        <v>50000</v>
      </c>
    </row>
    <row r="84" spans="1:7" ht="15.75" thickBot="1" x14ac:dyDescent="0.3">
      <c r="A84" s="3" t="s">
        <v>20</v>
      </c>
      <c r="B84" s="60"/>
      <c r="C84" s="60"/>
      <c r="D84" s="58"/>
      <c r="E84" s="62"/>
      <c r="F84" s="67"/>
      <c r="G84" s="62"/>
    </row>
    <row r="85" spans="1:7" ht="16.5" thickBot="1" x14ac:dyDescent="0.3">
      <c r="A85" s="49" t="s">
        <v>83</v>
      </c>
      <c r="B85" s="4">
        <v>3745</v>
      </c>
      <c r="C85" s="4">
        <v>5169</v>
      </c>
      <c r="D85" s="5"/>
      <c r="E85" s="6">
        <v>40000</v>
      </c>
      <c r="F85" s="6">
        <v>33880</v>
      </c>
      <c r="G85" s="6">
        <v>40000</v>
      </c>
    </row>
    <row r="86" spans="1:7" ht="16.5" thickBot="1" x14ac:dyDescent="0.3">
      <c r="A86" s="3" t="s">
        <v>21</v>
      </c>
      <c r="B86" s="4">
        <v>3745</v>
      </c>
      <c r="C86" s="4">
        <v>5156</v>
      </c>
      <c r="D86" s="5"/>
      <c r="E86" s="6">
        <v>5000</v>
      </c>
      <c r="F86" s="6">
        <v>7426</v>
      </c>
      <c r="G86" s="6">
        <v>8000</v>
      </c>
    </row>
    <row r="87" spans="1:7" ht="16.5" thickBot="1" x14ac:dyDescent="0.3">
      <c r="A87" s="25" t="s">
        <v>66</v>
      </c>
      <c r="B87" s="26"/>
      <c r="C87" s="26"/>
      <c r="D87" s="26"/>
      <c r="E87" s="28">
        <f>SUM(E83:E86)</f>
        <v>85000</v>
      </c>
      <c r="F87" s="28">
        <f>SUM(F83:F86)</f>
        <v>88436</v>
      </c>
      <c r="G87" s="28">
        <f>SUM(G83:G86)</f>
        <v>98000</v>
      </c>
    </row>
    <row r="88" spans="1:7" ht="16.5" thickBot="1" x14ac:dyDescent="0.3">
      <c r="A88" s="3" t="s">
        <v>22</v>
      </c>
      <c r="B88" s="4">
        <v>3749</v>
      </c>
      <c r="C88" s="4">
        <v>5329</v>
      </c>
      <c r="D88" s="4">
        <v>26</v>
      </c>
      <c r="E88" s="6">
        <v>2100</v>
      </c>
      <c r="F88" s="6">
        <v>2100</v>
      </c>
      <c r="G88" s="6">
        <v>1980</v>
      </c>
    </row>
    <row r="89" spans="1:7" ht="16.5" thickBot="1" x14ac:dyDescent="0.3">
      <c r="A89" s="25" t="s">
        <v>67</v>
      </c>
      <c r="B89" s="26"/>
      <c r="C89" s="26"/>
      <c r="D89" s="26"/>
      <c r="E89" s="28">
        <f>SUM(E88)</f>
        <v>2100</v>
      </c>
      <c r="F89" s="28">
        <f>SUM(F88)</f>
        <v>2100</v>
      </c>
      <c r="G89" s="28">
        <f>SUM(G88)</f>
        <v>1980</v>
      </c>
    </row>
    <row r="90" spans="1:7" ht="16.5" thickBot="1" x14ac:dyDescent="0.3">
      <c r="A90" s="3" t="s">
        <v>96</v>
      </c>
      <c r="B90" s="4">
        <v>5512</v>
      </c>
      <c r="C90" s="4">
        <v>5139</v>
      </c>
      <c r="D90" s="5"/>
      <c r="E90" s="6">
        <v>10000</v>
      </c>
      <c r="F90" s="6">
        <v>0</v>
      </c>
      <c r="G90" s="6">
        <v>20000</v>
      </c>
    </row>
    <row r="91" spans="1:7" ht="16.5" thickBot="1" x14ac:dyDescent="0.3">
      <c r="A91" s="53" t="s">
        <v>120</v>
      </c>
      <c r="B91" s="4">
        <v>5512</v>
      </c>
      <c r="C91" s="4">
        <v>5019</v>
      </c>
      <c r="D91" s="5"/>
      <c r="E91" s="6">
        <v>0</v>
      </c>
      <c r="F91" s="6">
        <v>3782</v>
      </c>
      <c r="G91" s="6">
        <v>0</v>
      </c>
    </row>
    <row r="92" spans="1:7" ht="16.5" thickBot="1" x14ac:dyDescent="0.3">
      <c r="A92" s="3" t="s">
        <v>23</v>
      </c>
      <c r="B92" s="4">
        <v>5512</v>
      </c>
      <c r="C92" s="4">
        <v>5156</v>
      </c>
      <c r="D92" s="5"/>
      <c r="E92" s="6">
        <v>3000</v>
      </c>
      <c r="F92" s="6">
        <v>2840.3</v>
      </c>
      <c r="G92" s="6">
        <v>3000</v>
      </c>
    </row>
    <row r="93" spans="1:7" ht="16.5" thickBot="1" x14ac:dyDescent="0.3">
      <c r="A93" s="49" t="s">
        <v>97</v>
      </c>
      <c r="B93" s="4">
        <v>5512</v>
      </c>
      <c r="C93" s="4">
        <v>5169</v>
      </c>
      <c r="D93" s="5"/>
      <c r="E93" s="6">
        <v>2000</v>
      </c>
      <c r="F93" s="6">
        <v>2200</v>
      </c>
      <c r="G93" s="6">
        <v>2200</v>
      </c>
    </row>
    <row r="94" spans="1:7" ht="16.5" thickBot="1" x14ac:dyDescent="0.3">
      <c r="A94" s="49" t="s">
        <v>57</v>
      </c>
      <c r="B94" s="4">
        <v>5512</v>
      </c>
      <c r="C94" s="4">
        <v>5171</v>
      </c>
      <c r="D94" s="5"/>
      <c r="E94" s="6">
        <v>3000</v>
      </c>
      <c r="F94" s="6">
        <v>0</v>
      </c>
      <c r="G94" s="6">
        <v>0</v>
      </c>
    </row>
    <row r="95" spans="1:7" ht="29.25" customHeight="1" thickBot="1" x14ac:dyDescent="0.3">
      <c r="A95" s="3" t="s">
        <v>69</v>
      </c>
      <c r="B95" s="4">
        <v>5512</v>
      </c>
      <c r="C95" s="4">
        <v>5229</v>
      </c>
      <c r="D95" s="5"/>
      <c r="E95" s="6">
        <v>10000</v>
      </c>
      <c r="F95" s="6">
        <v>0</v>
      </c>
      <c r="G95" s="6">
        <v>0</v>
      </c>
    </row>
    <row r="96" spans="1:7" ht="29.25" customHeight="1" thickBot="1" x14ac:dyDescent="0.3">
      <c r="A96" s="25" t="s">
        <v>68</v>
      </c>
      <c r="B96" s="26"/>
      <c r="C96" s="26"/>
      <c r="D96" s="27"/>
      <c r="E96" s="36">
        <f>SUM(E90:E95)</f>
        <v>28000</v>
      </c>
      <c r="F96" s="28">
        <f>SUM(F90:F95)</f>
        <v>8822.2999999999993</v>
      </c>
      <c r="G96" s="36">
        <f>SUM(G90:G95)</f>
        <v>25200</v>
      </c>
    </row>
    <row r="97" spans="1:7" ht="31.5" customHeight="1" thickBot="1" x14ac:dyDescent="0.3">
      <c r="A97" s="3" t="s">
        <v>24</v>
      </c>
      <c r="B97" s="4">
        <v>6112</v>
      </c>
      <c r="C97" s="4">
        <v>5021</v>
      </c>
      <c r="D97" s="5"/>
      <c r="E97" s="6">
        <v>1200</v>
      </c>
      <c r="F97" s="6">
        <v>0</v>
      </c>
      <c r="G97" s="6">
        <v>1200</v>
      </c>
    </row>
    <row r="98" spans="1:7" ht="16.5" thickBot="1" x14ac:dyDescent="0.3">
      <c r="A98" s="3" t="s">
        <v>25</v>
      </c>
      <c r="B98" s="4">
        <v>6112</v>
      </c>
      <c r="C98" s="4">
        <v>5023</v>
      </c>
      <c r="D98" s="5"/>
      <c r="E98" s="6">
        <v>294000</v>
      </c>
      <c r="F98" s="6">
        <v>250481</v>
      </c>
      <c r="G98" s="6">
        <v>308800</v>
      </c>
    </row>
    <row r="99" spans="1:7" ht="42" customHeight="1" x14ac:dyDescent="0.25">
      <c r="A99" s="57" t="s">
        <v>26</v>
      </c>
      <c r="B99" s="59">
        <v>6112</v>
      </c>
      <c r="C99" s="59">
        <v>5032</v>
      </c>
      <c r="D99" s="57"/>
      <c r="E99" s="61">
        <v>26500</v>
      </c>
      <c r="F99" s="10">
        <v>22544</v>
      </c>
      <c r="G99" s="61">
        <v>30000</v>
      </c>
    </row>
    <row r="100" spans="1:7" ht="16.5" hidden="1" customHeight="1" thickBot="1" x14ac:dyDescent="0.3">
      <c r="A100" s="58"/>
      <c r="B100" s="60"/>
      <c r="C100" s="60"/>
      <c r="D100" s="58"/>
      <c r="E100" s="62"/>
      <c r="F100" s="6"/>
      <c r="G100" s="62"/>
    </row>
    <row r="101" spans="1:7" ht="16.5" thickBot="1" x14ac:dyDescent="0.3">
      <c r="A101" s="3" t="s">
        <v>27</v>
      </c>
      <c r="B101" s="4">
        <v>6112</v>
      </c>
      <c r="C101" s="4">
        <v>5163</v>
      </c>
      <c r="D101" s="5"/>
      <c r="E101" s="6">
        <v>5500</v>
      </c>
      <c r="F101" s="6">
        <v>9220</v>
      </c>
      <c r="G101" s="6">
        <v>5500</v>
      </c>
    </row>
    <row r="102" spans="1:7" ht="16.5" thickBot="1" x14ac:dyDescent="0.3">
      <c r="A102" s="53" t="s">
        <v>121</v>
      </c>
      <c r="B102" s="4">
        <v>6112</v>
      </c>
      <c r="C102" s="4">
        <v>5169</v>
      </c>
      <c r="D102" s="5"/>
      <c r="E102" s="6">
        <v>0</v>
      </c>
      <c r="F102" s="6">
        <v>674.4</v>
      </c>
      <c r="G102" s="6">
        <v>0</v>
      </c>
    </row>
    <row r="103" spans="1:7" ht="16.5" thickBot="1" x14ac:dyDescent="0.3">
      <c r="A103" s="25" t="s">
        <v>70</v>
      </c>
      <c r="B103" s="26"/>
      <c r="C103" s="26"/>
      <c r="D103" s="27"/>
      <c r="E103" s="28">
        <f>SUM(E97:E101)</f>
        <v>327200</v>
      </c>
      <c r="F103" s="28">
        <f>SUM(F97:F102)</f>
        <v>282919.40000000002</v>
      </c>
      <c r="G103" s="28">
        <f>SUM(G97:G101)</f>
        <v>345500</v>
      </c>
    </row>
    <row r="104" spans="1:7" ht="16.5" thickBot="1" x14ac:dyDescent="0.3">
      <c r="A104" s="3" t="s">
        <v>29</v>
      </c>
      <c r="B104" s="4">
        <v>6118</v>
      </c>
      <c r="C104" s="4">
        <v>5019</v>
      </c>
      <c r="D104" s="5"/>
      <c r="E104" s="6">
        <v>0</v>
      </c>
      <c r="F104" s="6">
        <v>460</v>
      </c>
      <c r="G104" s="6">
        <v>0</v>
      </c>
    </row>
    <row r="105" spans="1:7" ht="16.5" thickBot="1" x14ac:dyDescent="0.3">
      <c r="A105" s="37" t="s">
        <v>122</v>
      </c>
      <c r="B105" s="4">
        <v>6118</v>
      </c>
      <c r="C105" s="4">
        <v>5021</v>
      </c>
      <c r="D105" s="5"/>
      <c r="E105" s="6">
        <v>0</v>
      </c>
      <c r="F105" s="6">
        <v>13800</v>
      </c>
      <c r="G105" s="6">
        <v>0</v>
      </c>
    </row>
    <row r="106" spans="1:7" ht="16.5" thickBot="1" x14ac:dyDescent="0.3">
      <c r="A106" s="50" t="s">
        <v>98</v>
      </c>
      <c r="B106" s="4">
        <v>6118</v>
      </c>
      <c r="C106" s="4">
        <v>5039</v>
      </c>
      <c r="D106" s="5"/>
      <c r="E106" s="6">
        <v>0</v>
      </c>
      <c r="F106" s="6">
        <v>156</v>
      </c>
      <c r="G106" s="6">
        <v>0</v>
      </c>
    </row>
    <row r="107" spans="1:7" ht="16.5" thickBot="1" x14ac:dyDescent="0.3">
      <c r="A107" s="50" t="s">
        <v>28</v>
      </c>
      <c r="B107" s="4">
        <v>6118</v>
      </c>
      <c r="C107" s="4">
        <v>5173</v>
      </c>
      <c r="D107" s="5"/>
      <c r="E107" s="6">
        <v>0</v>
      </c>
      <c r="F107" s="6">
        <v>3275</v>
      </c>
      <c r="G107" s="6">
        <v>0</v>
      </c>
    </row>
    <row r="108" spans="1:7" ht="16.5" thickBot="1" x14ac:dyDescent="0.3">
      <c r="A108" s="25" t="s">
        <v>99</v>
      </c>
      <c r="B108" s="26"/>
      <c r="C108" s="26"/>
      <c r="D108" s="27"/>
      <c r="E108" s="28">
        <f>SUM(E104:E107)</f>
        <v>0</v>
      </c>
      <c r="F108" s="28">
        <f>SUM(F104:F107)</f>
        <v>17691</v>
      </c>
      <c r="G108" s="28">
        <f>SUM(G104:G107)</f>
        <v>0</v>
      </c>
    </row>
    <row r="109" spans="1:7" ht="16.5" thickBot="1" x14ac:dyDescent="0.3">
      <c r="A109" s="3" t="s">
        <v>29</v>
      </c>
      <c r="B109" s="4">
        <v>6171</v>
      </c>
      <c r="C109" s="4">
        <v>5019</v>
      </c>
      <c r="D109" s="5"/>
      <c r="E109" s="6">
        <v>4000</v>
      </c>
      <c r="F109" s="6">
        <v>2218</v>
      </c>
      <c r="G109" s="6">
        <v>3000</v>
      </c>
    </row>
    <row r="110" spans="1:7" ht="30.75" thickBot="1" x14ac:dyDescent="0.3">
      <c r="A110" s="22" t="s">
        <v>72</v>
      </c>
      <c r="B110" s="8">
        <v>6171</v>
      </c>
      <c r="C110" s="8">
        <v>5021</v>
      </c>
      <c r="D110" s="9"/>
      <c r="E110" s="10">
        <v>180000</v>
      </c>
      <c r="F110" s="10">
        <v>190350</v>
      </c>
      <c r="G110" s="10">
        <v>230000</v>
      </c>
    </row>
    <row r="111" spans="1:7" ht="32.25" customHeight="1" thickBot="1" x14ac:dyDescent="0.3">
      <c r="A111" s="57" t="s">
        <v>73</v>
      </c>
      <c r="B111" s="59">
        <v>6171</v>
      </c>
      <c r="C111" s="59">
        <v>5039</v>
      </c>
      <c r="D111" s="57"/>
      <c r="E111" s="61">
        <v>1400</v>
      </c>
      <c r="F111" s="13">
        <v>750</v>
      </c>
      <c r="G111" s="61">
        <v>1000</v>
      </c>
    </row>
    <row r="112" spans="1:7" ht="16.5" hidden="1" customHeight="1" thickBot="1" x14ac:dyDescent="0.3">
      <c r="A112" s="58"/>
      <c r="B112" s="60"/>
      <c r="C112" s="60"/>
      <c r="D112" s="58"/>
      <c r="E112" s="62"/>
      <c r="F112" s="6"/>
      <c r="G112" s="62"/>
    </row>
    <row r="113" spans="1:7" ht="16.5" thickBot="1" x14ac:dyDescent="0.3">
      <c r="A113" s="32" t="s">
        <v>74</v>
      </c>
      <c r="B113" s="33">
        <v>6171</v>
      </c>
      <c r="C113" s="33">
        <v>5136</v>
      </c>
      <c r="D113" s="34"/>
      <c r="E113" s="2">
        <v>500</v>
      </c>
      <c r="F113" s="2">
        <v>0</v>
      </c>
      <c r="G113" s="2">
        <v>500</v>
      </c>
    </row>
    <row r="114" spans="1:7" ht="16.5" thickBot="1" x14ac:dyDescent="0.3">
      <c r="A114" s="3" t="s">
        <v>30</v>
      </c>
      <c r="B114" s="4">
        <v>6171</v>
      </c>
      <c r="C114" s="4">
        <v>5139</v>
      </c>
      <c r="D114" s="5"/>
      <c r="E114" s="6">
        <v>3000</v>
      </c>
      <c r="F114" s="6">
        <v>4299</v>
      </c>
      <c r="G114" s="6">
        <v>5000</v>
      </c>
    </row>
    <row r="115" spans="1:7" ht="16.5" thickBot="1" x14ac:dyDescent="0.3">
      <c r="A115" s="3" t="s">
        <v>31</v>
      </c>
      <c r="B115" s="4">
        <v>6171</v>
      </c>
      <c r="C115" s="4">
        <v>5151</v>
      </c>
      <c r="D115" s="5"/>
      <c r="E115" s="6">
        <v>1500</v>
      </c>
      <c r="F115" s="6">
        <v>1297</v>
      </c>
      <c r="G115" s="6">
        <v>1500</v>
      </c>
    </row>
    <row r="116" spans="1:7" ht="16.5" thickBot="1" x14ac:dyDescent="0.3">
      <c r="A116" s="3" t="s">
        <v>32</v>
      </c>
      <c r="B116" s="4">
        <v>6171</v>
      </c>
      <c r="C116" s="4">
        <v>5154</v>
      </c>
      <c r="D116" s="5"/>
      <c r="E116" s="6">
        <v>38800</v>
      </c>
      <c r="F116" s="6">
        <v>22237.3</v>
      </c>
      <c r="G116" s="6">
        <v>25000</v>
      </c>
    </row>
    <row r="117" spans="1:7" ht="16.5" thickBot="1" x14ac:dyDescent="0.3">
      <c r="A117" s="3" t="s">
        <v>33</v>
      </c>
      <c r="B117" s="4">
        <v>6171</v>
      </c>
      <c r="C117" s="4">
        <v>5161</v>
      </c>
      <c r="D117" s="5"/>
      <c r="E117" s="6">
        <v>200</v>
      </c>
      <c r="F117" s="6">
        <v>120</v>
      </c>
      <c r="G117" s="6">
        <v>300</v>
      </c>
    </row>
    <row r="118" spans="1:7" ht="16.5" thickBot="1" x14ac:dyDescent="0.3">
      <c r="A118" s="3" t="s">
        <v>34</v>
      </c>
      <c r="B118" s="4">
        <v>6171</v>
      </c>
      <c r="C118" s="4">
        <v>5162</v>
      </c>
      <c r="D118" s="5"/>
      <c r="E118" s="6">
        <v>1500</v>
      </c>
      <c r="F118" s="6">
        <v>1673</v>
      </c>
      <c r="G118" s="6">
        <v>2000</v>
      </c>
    </row>
    <row r="119" spans="1:7" ht="43.5" customHeight="1" thickBot="1" x14ac:dyDescent="0.3">
      <c r="A119" s="46" t="s">
        <v>83</v>
      </c>
      <c r="B119" s="47">
        <v>6171</v>
      </c>
      <c r="C119" s="47">
        <v>5169</v>
      </c>
      <c r="D119" s="32"/>
      <c r="E119" s="1">
        <v>21000</v>
      </c>
      <c r="F119" s="2">
        <v>13324.95</v>
      </c>
      <c r="G119" s="1">
        <v>20000</v>
      </c>
    </row>
    <row r="120" spans="1:7" ht="16.5" thickBot="1" x14ac:dyDescent="0.3">
      <c r="A120" s="32" t="s">
        <v>17</v>
      </c>
      <c r="B120" s="33">
        <v>6171</v>
      </c>
      <c r="C120" s="33">
        <v>5175</v>
      </c>
      <c r="D120" s="34"/>
      <c r="E120" s="2">
        <v>500</v>
      </c>
      <c r="F120" s="2">
        <v>2714</v>
      </c>
      <c r="G120" s="2">
        <v>3000</v>
      </c>
    </row>
    <row r="121" spans="1:7" ht="16.5" thickBot="1" x14ac:dyDescent="0.3">
      <c r="A121" s="3" t="s">
        <v>28</v>
      </c>
      <c r="B121" s="4">
        <v>6171</v>
      </c>
      <c r="C121" s="4">
        <v>5173</v>
      </c>
      <c r="D121" s="5"/>
      <c r="E121" s="6">
        <v>100</v>
      </c>
      <c r="F121" s="6">
        <v>0</v>
      </c>
      <c r="G121" s="6">
        <v>0</v>
      </c>
    </row>
    <row r="122" spans="1:7" ht="30.75" thickBot="1" x14ac:dyDescent="0.3">
      <c r="A122" s="21" t="s">
        <v>75</v>
      </c>
      <c r="B122" s="4">
        <v>6171</v>
      </c>
      <c r="C122" s="4">
        <v>5182</v>
      </c>
      <c r="D122" s="5"/>
      <c r="E122" s="6">
        <v>0</v>
      </c>
      <c r="F122" s="6">
        <v>4158</v>
      </c>
      <c r="G122" s="6">
        <v>0</v>
      </c>
    </row>
    <row r="123" spans="1:7" ht="16.5" thickBot="1" x14ac:dyDescent="0.3">
      <c r="A123" s="37" t="s">
        <v>87</v>
      </c>
      <c r="B123" s="4">
        <v>6171</v>
      </c>
      <c r="C123" s="4">
        <v>5137</v>
      </c>
      <c r="D123" s="5"/>
      <c r="E123" s="6">
        <v>0</v>
      </c>
      <c r="F123" s="6">
        <v>0</v>
      </c>
      <c r="G123" s="6">
        <v>30000</v>
      </c>
    </row>
    <row r="124" spans="1:7" ht="16.5" thickBot="1" x14ac:dyDescent="0.3">
      <c r="A124" s="25" t="s">
        <v>71</v>
      </c>
      <c r="B124" s="26"/>
      <c r="C124" s="26"/>
      <c r="D124" s="27"/>
      <c r="E124" s="28">
        <f>SUM(E109:E122)+E123</f>
        <v>252500</v>
      </c>
      <c r="F124" s="28">
        <f>SUM(F109:F123)</f>
        <v>243141.25</v>
      </c>
      <c r="G124" s="28">
        <f>SUM(G109:G123)</f>
        <v>321300</v>
      </c>
    </row>
    <row r="125" spans="1:7" ht="16.5" thickBot="1" x14ac:dyDescent="0.3">
      <c r="A125" s="3" t="s">
        <v>90</v>
      </c>
      <c r="B125" s="4">
        <v>6310</v>
      </c>
      <c r="C125" s="4">
        <v>5163</v>
      </c>
      <c r="D125" s="5"/>
      <c r="E125" s="6">
        <v>8000</v>
      </c>
      <c r="F125" s="6">
        <v>4478</v>
      </c>
      <c r="G125" s="6">
        <v>6000</v>
      </c>
    </row>
    <row r="126" spans="1:7" ht="16.5" thickBot="1" x14ac:dyDescent="0.3">
      <c r="A126" s="48" t="s">
        <v>123</v>
      </c>
      <c r="B126" s="4">
        <v>6310</v>
      </c>
      <c r="C126" s="4">
        <v>5141</v>
      </c>
      <c r="D126" s="5"/>
      <c r="E126" s="6">
        <v>350000</v>
      </c>
      <c r="F126" s="6">
        <v>268110.36</v>
      </c>
      <c r="G126" s="6">
        <v>350000</v>
      </c>
    </row>
    <row r="127" spans="1:7" ht="16.5" thickBot="1" x14ac:dyDescent="0.3">
      <c r="A127" s="25" t="s">
        <v>76</v>
      </c>
      <c r="B127" s="26"/>
      <c r="C127" s="26"/>
      <c r="D127" s="27"/>
      <c r="E127" s="28">
        <f>E125+E126</f>
        <v>358000</v>
      </c>
      <c r="F127" s="28">
        <f>SUM(F125:F126)</f>
        <v>272588.36</v>
      </c>
      <c r="G127" s="28">
        <f>SUM(G125:G126)</f>
        <v>356000</v>
      </c>
    </row>
    <row r="128" spans="1:7" ht="16.5" thickBot="1" x14ac:dyDescent="0.3">
      <c r="A128" s="3" t="s">
        <v>35</v>
      </c>
      <c r="B128" s="4">
        <v>6320</v>
      </c>
      <c r="C128" s="4">
        <v>5163</v>
      </c>
      <c r="D128" s="5"/>
      <c r="E128" s="6">
        <v>31000</v>
      </c>
      <c r="F128" s="6">
        <v>30930</v>
      </c>
      <c r="G128" s="6">
        <v>31000</v>
      </c>
    </row>
    <row r="129" spans="1:7" ht="16.5" thickBot="1" x14ac:dyDescent="0.3">
      <c r="A129" s="25" t="s">
        <v>77</v>
      </c>
      <c r="B129" s="26"/>
      <c r="C129" s="26"/>
      <c r="D129" s="27"/>
      <c r="E129" s="28">
        <f>SUM(E128)</f>
        <v>31000</v>
      </c>
      <c r="F129" s="28">
        <f>SUM(F128)</f>
        <v>30930</v>
      </c>
      <c r="G129" s="28">
        <f>SUM(G128)</f>
        <v>31000</v>
      </c>
    </row>
    <row r="130" spans="1:7" ht="16.5" thickBot="1" x14ac:dyDescent="0.3">
      <c r="A130" s="3" t="s">
        <v>36</v>
      </c>
      <c r="B130" s="4">
        <v>6330</v>
      </c>
      <c r="C130" s="4">
        <v>5345</v>
      </c>
      <c r="D130" s="5"/>
      <c r="E130" s="6">
        <v>0</v>
      </c>
      <c r="F130" s="6">
        <v>5622500</v>
      </c>
      <c r="G130" s="6">
        <v>0</v>
      </c>
    </row>
    <row r="131" spans="1:7" ht="16.5" thickBot="1" x14ac:dyDescent="0.3">
      <c r="A131" s="25" t="s">
        <v>78</v>
      </c>
      <c r="B131" s="26"/>
      <c r="C131" s="26"/>
      <c r="D131" s="27"/>
      <c r="E131" s="28">
        <f>SUM(E130)</f>
        <v>0</v>
      </c>
      <c r="F131" s="28">
        <f>SUM(F130)</f>
        <v>5622500</v>
      </c>
      <c r="G131" s="28">
        <f>SUM(G130)</f>
        <v>0</v>
      </c>
    </row>
    <row r="132" spans="1:7" ht="16.5" thickBot="1" x14ac:dyDescent="0.3">
      <c r="A132" s="3" t="s">
        <v>37</v>
      </c>
      <c r="B132" s="4">
        <v>6399</v>
      </c>
      <c r="C132" s="4">
        <v>5365</v>
      </c>
      <c r="D132" s="5"/>
      <c r="E132" s="6">
        <v>50000</v>
      </c>
      <c r="F132" s="6">
        <v>0</v>
      </c>
      <c r="G132" s="6">
        <v>50000</v>
      </c>
    </row>
    <row r="133" spans="1:7" ht="16.5" thickBot="1" x14ac:dyDescent="0.3">
      <c r="A133" s="25" t="s">
        <v>79</v>
      </c>
      <c r="B133" s="27"/>
      <c r="C133" s="26"/>
      <c r="D133" s="27"/>
      <c r="E133" s="28">
        <f>SUM(E132)</f>
        <v>50000</v>
      </c>
      <c r="F133" s="28">
        <f>SUM(F132:F132)</f>
        <v>0</v>
      </c>
      <c r="G133" s="28">
        <f>SUM(G132)</f>
        <v>50000</v>
      </c>
    </row>
    <row r="134" spans="1:7" ht="16.5" thickBot="1" x14ac:dyDescent="0.3">
      <c r="A134" s="39" t="s">
        <v>124</v>
      </c>
      <c r="B134" s="42">
        <v>6402</v>
      </c>
      <c r="C134" s="40">
        <v>5364</v>
      </c>
      <c r="D134" s="42"/>
      <c r="E134" s="41"/>
      <c r="F134" s="41">
        <v>9400</v>
      </c>
      <c r="G134" s="41"/>
    </row>
    <row r="135" spans="1:7" ht="16.5" thickBot="1" x14ac:dyDescent="0.3">
      <c r="A135" s="25" t="s">
        <v>125</v>
      </c>
      <c r="B135" s="55"/>
      <c r="C135" s="55"/>
      <c r="D135" s="56"/>
      <c r="E135" s="28"/>
      <c r="F135" s="28">
        <v>9400</v>
      </c>
      <c r="G135" s="28"/>
    </row>
    <row r="136" spans="1:7" ht="16.5" thickBot="1" x14ac:dyDescent="0.3">
      <c r="A136" s="25" t="s">
        <v>127</v>
      </c>
      <c r="B136" s="55"/>
      <c r="C136" s="55">
        <v>8124</v>
      </c>
      <c r="D136" s="56"/>
      <c r="E136" s="28"/>
      <c r="F136" s="28"/>
      <c r="G136" s="28">
        <v>444000</v>
      </c>
    </row>
    <row r="137" spans="1:7" ht="24" thickBot="1" x14ac:dyDescent="0.3">
      <c r="A137" s="11" t="s">
        <v>38</v>
      </c>
      <c r="B137" s="12"/>
      <c r="C137" s="12"/>
      <c r="D137" s="12"/>
      <c r="E137" s="20">
        <f>E133+E131+E129+E127+E124+E108+E103+E96+E89+E87+E82+E80+E78+E75+E64+E51+E45+E42+E40+E36+E33+E29+E22+E19+E12+E8+E56+E53</f>
        <v>3802572</v>
      </c>
      <c r="F137" s="14">
        <f>F133+F131++F129+F127+F124+F108+F103+F96+F89+F87+F82+F80+F78+F75+F64+F56+F51+F45+F42+F40+F36+F33+F29+F22+F19+F12+F8+F135+F60+F58+F53+F31</f>
        <v>7996802.830000001</v>
      </c>
      <c r="G137" s="20">
        <f>G133+G131+G129+G127+G124+G108+G103+G96+G89+G87+G82+G80+G78+G75+G64+G56+G51+G45+G42+G40+G36+G33+G29+G22+G19+G12+G8+G53+G135+G60+G58+G31+G136</f>
        <v>5395272</v>
      </c>
    </row>
    <row r="139" spans="1:7" x14ac:dyDescent="0.25">
      <c r="A139" s="15" t="s">
        <v>126</v>
      </c>
    </row>
    <row r="140" spans="1:7" x14ac:dyDescent="0.25">
      <c r="A140" s="15" t="s">
        <v>89</v>
      </c>
    </row>
    <row r="141" spans="1:7" x14ac:dyDescent="0.25">
      <c r="A141" s="15" t="s">
        <v>39</v>
      </c>
      <c r="B141" s="15"/>
      <c r="C141" s="15"/>
    </row>
    <row r="142" spans="1:7" x14ac:dyDescent="0.25">
      <c r="A142" s="17" t="s">
        <v>80</v>
      </c>
    </row>
    <row r="143" spans="1:7" x14ac:dyDescent="0.25">
      <c r="A143" s="17"/>
    </row>
    <row r="147" spans="12:12" x14ac:dyDescent="0.25">
      <c r="L147" t="s">
        <v>84</v>
      </c>
    </row>
  </sheetData>
  <mergeCells count="36">
    <mergeCell ref="G111:G112"/>
    <mergeCell ref="D99:D100"/>
    <mergeCell ref="E99:E100"/>
    <mergeCell ref="G99:G100"/>
    <mergeCell ref="D111:D112"/>
    <mergeCell ref="E111:E112"/>
    <mergeCell ref="B99:B100"/>
    <mergeCell ref="C99:C100"/>
    <mergeCell ref="A99:A100"/>
    <mergeCell ref="A111:A112"/>
    <mergeCell ref="B111:B112"/>
    <mergeCell ref="C111:C112"/>
    <mergeCell ref="E37:E38"/>
    <mergeCell ref="G37:G38"/>
    <mergeCell ref="B83:B84"/>
    <mergeCell ref="C83:C84"/>
    <mergeCell ref="D83:D84"/>
    <mergeCell ref="E83:E84"/>
    <mergeCell ref="F83:F84"/>
    <mergeCell ref="G83:G84"/>
    <mergeCell ref="A37:A38"/>
    <mergeCell ref="B37:B38"/>
    <mergeCell ref="G34:G35"/>
    <mergeCell ref="A10:A11"/>
    <mergeCell ref="B10:B11"/>
    <mergeCell ref="C10:C11"/>
    <mergeCell ref="D10:D11"/>
    <mergeCell ref="E10:E11"/>
    <mergeCell ref="G10:G11"/>
    <mergeCell ref="A34:A35"/>
    <mergeCell ref="B34:B35"/>
    <mergeCell ref="C34:C35"/>
    <mergeCell ref="D34:D35"/>
    <mergeCell ref="E34:E35"/>
    <mergeCell ref="C37:C38"/>
    <mergeCell ref="D37:D38"/>
  </mergeCells>
  <pageMargins left="0.7" right="0.7" top="0.78740157499999996" bottom="0.78740157499999996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Babáčková Bohumíra</dc:creator>
  <cp:lastModifiedBy>Babáčková Bohumíra</cp:lastModifiedBy>
  <cp:lastPrinted>2023-12-05T09:12:21Z</cp:lastPrinted>
  <dcterms:created xsi:type="dcterms:W3CDTF">2018-12-04T07:02:28Z</dcterms:created>
  <dcterms:modified xsi:type="dcterms:W3CDTF">2023-12-05T09:18:56Z</dcterms:modified>
</cp:coreProperties>
</file>