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abackova\AppData\Local\Microsoft\Windows\INetCache\Content.Outlook\JICO1821\"/>
    </mc:Choice>
  </mc:AlternateContent>
  <xr:revisionPtr revIDLastSave="0" documentId="13_ncr:1_{B61E1B3B-4FD1-4E1D-ACEF-A8989998EF15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1" l="1"/>
  <c r="G124" i="1"/>
  <c r="G90" i="1"/>
  <c r="E90" i="1"/>
  <c r="E83" i="1"/>
  <c r="E77" i="1" l="1"/>
  <c r="G58" i="1"/>
  <c r="F58" i="1"/>
  <c r="E46" i="1"/>
  <c r="G34" i="1"/>
  <c r="F34" i="1"/>
  <c r="G75" i="1" l="1"/>
  <c r="F122" i="1"/>
  <c r="F77" i="1"/>
  <c r="E119" i="1"/>
  <c r="G102" i="1"/>
  <c r="F102" i="1"/>
  <c r="E102" i="1"/>
  <c r="E73" i="1"/>
  <c r="G77" i="1"/>
  <c r="G42" i="1"/>
  <c r="F42" i="1"/>
  <c r="E42" i="1"/>
  <c r="E40" i="1"/>
  <c r="E34" i="1"/>
  <c r="E28" i="1"/>
  <c r="G28" i="1"/>
  <c r="F28" i="1"/>
  <c r="G25" i="1"/>
  <c r="F25" i="1"/>
  <c r="E25" i="1"/>
  <c r="G44" i="1"/>
  <c r="F90" i="1" l="1"/>
  <c r="G46" i="1" l="1"/>
  <c r="F44" i="1"/>
  <c r="F40" i="1"/>
  <c r="F20" i="1"/>
  <c r="G20" i="1"/>
  <c r="E16" i="1"/>
  <c r="E122" i="1" l="1"/>
  <c r="G122" i="1" l="1"/>
  <c r="F61" i="1" l="1"/>
  <c r="F46" i="1"/>
  <c r="F16" i="1"/>
  <c r="G119" i="1" l="1"/>
  <c r="G14" i="1" l="1"/>
  <c r="F14" i="1"/>
  <c r="E14" i="1"/>
  <c r="F128" i="1" l="1"/>
  <c r="G40" i="1"/>
  <c r="G16" i="1"/>
  <c r="G128" i="1" l="1"/>
  <c r="G126" i="1"/>
  <c r="F124" i="1"/>
  <c r="F119" i="1"/>
  <c r="F97" i="1"/>
  <c r="G97" i="1"/>
  <c r="F83" i="1"/>
  <c r="G83" i="1"/>
  <c r="F75" i="1"/>
  <c r="F73" i="1"/>
  <c r="G73" i="1"/>
  <c r="F65" i="1"/>
  <c r="G65" i="1"/>
  <c r="F63" i="1"/>
  <c r="G63" i="1"/>
  <c r="G61" i="1"/>
  <c r="F23" i="1"/>
  <c r="G23" i="1"/>
  <c r="F9" i="1"/>
  <c r="G9" i="1"/>
  <c r="G7" i="1"/>
  <c r="F7" i="1"/>
  <c r="E128" i="1"/>
  <c r="E126" i="1"/>
  <c r="E124" i="1"/>
  <c r="E97" i="1"/>
  <c r="E75" i="1"/>
  <c r="E65" i="1"/>
  <c r="E63" i="1"/>
  <c r="E61" i="1"/>
  <c r="E58" i="1"/>
  <c r="E130" i="1" s="1"/>
  <c r="E23" i="1"/>
  <c r="E9" i="1"/>
  <c r="E7" i="1"/>
  <c r="F130" i="1" l="1"/>
  <c r="G130" i="1"/>
</calcChain>
</file>

<file path=xl/sharedStrings.xml><?xml version="1.0" encoding="utf-8"?>
<sst xmlns="http://schemas.openxmlformats.org/spreadsheetml/2006/main" count="137" uniqueCount="125">
  <si>
    <t>Popis položky rozpočtu</t>
  </si>
  <si>
    <t>Odd,par</t>
  </si>
  <si>
    <t>položka</t>
  </si>
  <si>
    <t>les-služby</t>
  </si>
  <si>
    <t>silnice - prohrnování</t>
  </si>
  <si>
    <t>chodníky - benzín</t>
  </si>
  <si>
    <t>VaK - příspěvky</t>
  </si>
  <si>
    <t>Mateřská škola - dar</t>
  </si>
  <si>
    <t>Základní šklola- dar peněžitý</t>
  </si>
  <si>
    <t>jubilea občanů,vítání občánků,mikuláš</t>
  </si>
  <si>
    <t>příspěvek na kostel</t>
  </si>
  <si>
    <t>VO-el.energie</t>
  </si>
  <si>
    <t>pohoštění</t>
  </si>
  <si>
    <t>Svoz tříděného odpadu</t>
  </si>
  <si>
    <t>VP-úklid obce:</t>
  </si>
  <si>
    <t>MR Horácko-příspěvky</t>
  </si>
  <si>
    <t>Odměna členové výborů</t>
  </si>
  <si>
    <t>odměny ZO</t>
  </si>
  <si>
    <t>odvody zdravotního pojištění</t>
  </si>
  <si>
    <t>pojištění ZO</t>
  </si>
  <si>
    <t>cestovné</t>
  </si>
  <si>
    <t>ostatní platy-refundace</t>
  </si>
  <si>
    <t>drobný materiál</t>
  </si>
  <si>
    <t>studená voda</t>
  </si>
  <si>
    <t>el.energie</t>
  </si>
  <si>
    <t>služby pošt</t>
  </si>
  <si>
    <t>telefon</t>
  </si>
  <si>
    <t>pojištění majetku obce</t>
  </si>
  <si>
    <t>převody</t>
  </si>
  <si>
    <t>daně z příjmu</t>
  </si>
  <si>
    <t>celkem výdaje</t>
  </si>
  <si>
    <t>Téhož dne vyvěšeno i na elektronické úřední desce.</t>
  </si>
  <si>
    <t>Výdaje</t>
  </si>
  <si>
    <t>Záz.pol</t>
  </si>
  <si>
    <t>les-DPP</t>
  </si>
  <si>
    <t>celkem za 1032</t>
  </si>
  <si>
    <t>celkem za 2212</t>
  </si>
  <si>
    <t>celkem za 2219</t>
  </si>
  <si>
    <t>celkem za 2310</t>
  </si>
  <si>
    <t>celkem za 3111</t>
  </si>
  <si>
    <t>celkem za 3113</t>
  </si>
  <si>
    <t>celkem za 3330</t>
  </si>
  <si>
    <t>celkem za 3399</t>
  </si>
  <si>
    <t>celkem za 3341</t>
  </si>
  <si>
    <t>cekem za 3412</t>
  </si>
  <si>
    <t>celkem za 3631</t>
  </si>
  <si>
    <t>opravy a udržování</t>
  </si>
  <si>
    <t>příspěvky MR Velkomeziříčsko</t>
  </si>
  <si>
    <t>celkem za 3639</t>
  </si>
  <si>
    <t>celkem za 3722</t>
  </si>
  <si>
    <t>Svoz KO</t>
  </si>
  <si>
    <t>příspěvek -skládka</t>
  </si>
  <si>
    <t>celkem za 3723</t>
  </si>
  <si>
    <t>celkem za 3724</t>
  </si>
  <si>
    <t>nebezpečný odpad-sběrný dvůr</t>
  </si>
  <si>
    <t>celkem za 3745</t>
  </si>
  <si>
    <t>celkem za 3749</t>
  </si>
  <si>
    <t>celkem za 5512</t>
  </si>
  <si>
    <t>celkem za 6112</t>
  </si>
  <si>
    <t>celkem za 6171</t>
  </si>
  <si>
    <t>Ostatní osobní výdaje - DPP</t>
  </si>
  <si>
    <t>Povinné pojistné</t>
  </si>
  <si>
    <t>tisk,knihy ,SZ</t>
  </si>
  <si>
    <t>převody vlastní pokladně</t>
  </si>
  <si>
    <t>celkem za 6310</t>
  </si>
  <si>
    <t>celkem za 6320</t>
  </si>
  <si>
    <t>celkem za 6330</t>
  </si>
  <si>
    <t>celkem za 6399</t>
  </si>
  <si>
    <t>dar Hospic</t>
  </si>
  <si>
    <t>celkem za 3525</t>
  </si>
  <si>
    <t>nákup služeb</t>
  </si>
  <si>
    <t xml:space="preserve"> </t>
  </si>
  <si>
    <t>drobný majetek</t>
  </si>
  <si>
    <t xml:space="preserve">sejmuto  dne: </t>
  </si>
  <si>
    <t>služby -ČSOB</t>
  </si>
  <si>
    <t>celkem za 3419</t>
  </si>
  <si>
    <t>pohoštění-čistá Vysočina</t>
  </si>
  <si>
    <t>ostatní pojistné</t>
  </si>
  <si>
    <t>celkem za 6115</t>
  </si>
  <si>
    <t>povrch komunikací</t>
  </si>
  <si>
    <t>stavba pergola</t>
  </si>
  <si>
    <t>les-materiál (sazenice, postřik)</t>
  </si>
  <si>
    <t>chodníky - prohrnování</t>
  </si>
  <si>
    <t>chodníky-materiál(posyp)</t>
  </si>
  <si>
    <t>příspěvek na sociální služby</t>
  </si>
  <si>
    <t>voda</t>
  </si>
  <si>
    <t>ostatní služby</t>
  </si>
  <si>
    <t>refundace</t>
  </si>
  <si>
    <t>certifikát</t>
  </si>
  <si>
    <t>úroky-úvěr</t>
  </si>
  <si>
    <t>splátka úvěru</t>
  </si>
  <si>
    <t>celkem za 4351</t>
  </si>
  <si>
    <t xml:space="preserve">materiál ostatní </t>
  </si>
  <si>
    <t>konzultační,poradenské a právní služby-SURAO</t>
  </si>
  <si>
    <t>opravy a udržování-sekačky,štěpkovač</t>
  </si>
  <si>
    <t>pohonné hmoty</t>
  </si>
  <si>
    <t>DDHM</t>
  </si>
  <si>
    <t>ostatní služby+STK</t>
  </si>
  <si>
    <t>pojjistné</t>
  </si>
  <si>
    <t>DDHM-hadice</t>
  </si>
  <si>
    <t>Aktuální plnění rozpočtuk 31.10.2025</t>
  </si>
  <si>
    <t>Návrh rozpočtu na rok 2026</t>
  </si>
  <si>
    <t>Schválený rozpočet  na rok 2025</t>
  </si>
  <si>
    <t>ostatní neinvest.transfery doplatek ČOV</t>
  </si>
  <si>
    <t>celkem za 2321</t>
  </si>
  <si>
    <t>rozhlas-revize</t>
  </si>
  <si>
    <t>opravy a udržování-</t>
  </si>
  <si>
    <t xml:space="preserve">odměna z DPP -organizacní zajištění </t>
  </si>
  <si>
    <t>nákup služeb-pronájem ZS</t>
  </si>
  <si>
    <t>revize  multifunkční hřiště</t>
  </si>
  <si>
    <t>opravy a udržování-dětské hřiště</t>
  </si>
  <si>
    <t>odměna z DPP- oprava strojů</t>
  </si>
  <si>
    <t>platba daní SR</t>
  </si>
  <si>
    <t>stavby-stání pod kontejnery+čekárny</t>
  </si>
  <si>
    <t>projekt</t>
  </si>
  <si>
    <t>pronájem manipulátor</t>
  </si>
  <si>
    <t>dar</t>
  </si>
  <si>
    <t>celkem za 6114</t>
  </si>
  <si>
    <t>volby do PS -refundace</t>
  </si>
  <si>
    <t>volby  do ZO + senát</t>
  </si>
  <si>
    <t>odměna OVK+ roznos volebních lístků</t>
  </si>
  <si>
    <t>odměna OVK + roznos vol. lístků</t>
  </si>
  <si>
    <t>vyvěšeno dne: 18.11.2025</t>
  </si>
  <si>
    <t>Závazným ukazatelem pro rozpočet je oddíl paragraf.</t>
  </si>
  <si>
    <t>příspěvek na turnaj ve volejbale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</si>
</sst>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" fillId="2" borderId="1" xfId="0" applyFont="1" applyFill="1" applyBorder="1"/>
    <xf numFmtId="0" fontId="9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0" xfId="0" applyBorder="1"/>
    <xf numFmtId="0" fontId="3" fillId="3" borderId="18" xfId="0" applyFont="1" applyFill="1" applyBorder="1" applyAlignment="1">
      <alignment vertical="center" wrapText="1"/>
    </xf>
    <xf numFmtId="0" fontId="0" fillId="0" borderId="19" xfId="0" applyBorder="1"/>
    <xf numFmtId="0" fontId="2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5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9"/>
  <sheetViews>
    <sheetView tabSelected="1" topLeftCell="A107" workbookViewId="0">
      <selection activeCell="M84" sqref="M84:M85"/>
    </sheetView>
  </sheetViews>
  <sheetFormatPr defaultRowHeight="15" x14ac:dyDescent="0.25"/>
  <cols>
    <col min="1" max="1" width="29.85546875" customWidth="1"/>
    <col min="2" max="2" width="10.140625" customWidth="1"/>
    <col min="5" max="5" width="17" customWidth="1"/>
    <col min="6" max="6" width="20.28515625" bestFit="1" customWidth="1"/>
    <col min="7" max="7" width="17.5703125" customWidth="1"/>
  </cols>
  <sheetData>
    <row r="1" spans="1:7" ht="23.25" x14ac:dyDescent="0.35">
      <c r="A1" s="14" t="s">
        <v>101</v>
      </c>
      <c r="B1" s="15"/>
      <c r="C1" s="15"/>
    </row>
    <row r="2" spans="1:7" ht="27" thickBot="1" x14ac:dyDescent="0.45">
      <c r="A2" s="16" t="s">
        <v>32</v>
      </c>
    </row>
    <row r="3" spans="1:7" ht="48" thickBot="1" x14ac:dyDescent="0.3">
      <c r="A3" s="1" t="s">
        <v>0</v>
      </c>
      <c r="B3" s="2" t="s">
        <v>1</v>
      </c>
      <c r="C3" s="2" t="s">
        <v>2</v>
      </c>
      <c r="D3" s="2" t="s">
        <v>33</v>
      </c>
      <c r="E3" s="2" t="s">
        <v>102</v>
      </c>
      <c r="F3" s="2" t="s">
        <v>100</v>
      </c>
      <c r="G3" s="17" t="s">
        <v>101</v>
      </c>
    </row>
    <row r="4" spans="1:7" ht="16.5" thickBot="1" x14ac:dyDescent="0.3">
      <c r="A4" s="49" t="s">
        <v>34</v>
      </c>
      <c r="B4" s="19">
        <v>1032</v>
      </c>
      <c r="C4" s="19">
        <v>5021</v>
      </c>
      <c r="D4" s="5"/>
      <c r="E4" s="5">
        <v>1200</v>
      </c>
      <c r="F4" s="5">
        <v>1200</v>
      </c>
      <c r="G4" s="5">
        <v>1200</v>
      </c>
    </row>
    <row r="5" spans="1:7" ht="32.25" thickBot="1" x14ac:dyDescent="0.3">
      <c r="A5" s="49" t="s">
        <v>81</v>
      </c>
      <c r="B5" s="19">
        <v>1032</v>
      </c>
      <c r="C5" s="19">
        <v>5139</v>
      </c>
      <c r="D5" s="5"/>
      <c r="E5" s="5">
        <v>3000</v>
      </c>
      <c r="F5" s="5">
        <v>8960</v>
      </c>
      <c r="G5" s="5">
        <v>15000</v>
      </c>
    </row>
    <row r="6" spans="1:7" ht="16.5" thickBot="1" x14ac:dyDescent="0.3">
      <c r="A6" s="48" t="s">
        <v>3</v>
      </c>
      <c r="B6" s="3">
        <v>1032</v>
      </c>
      <c r="C6" s="3">
        <v>5169</v>
      </c>
      <c r="D6" s="4"/>
      <c r="E6" s="5">
        <v>20000</v>
      </c>
      <c r="F6" s="5">
        <v>10406</v>
      </c>
      <c r="G6" s="5">
        <v>20000</v>
      </c>
    </row>
    <row r="7" spans="1:7" ht="16.5" thickBot="1" x14ac:dyDescent="0.3">
      <c r="A7" s="20" t="s">
        <v>35</v>
      </c>
      <c r="B7" s="21"/>
      <c r="C7" s="21"/>
      <c r="D7" s="22"/>
      <c r="E7" s="23">
        <f>SUM(E4:E6)</f>
        <v>24200</v>
      </c>
      <c r="F7" s="23">
        <f>SUM(F4:F6)</f>
        <v>20566</v>
      </c>
      <c r="G7" s="23">
        <f>SUM(G4:G6)</f>
        <v>36200</v>
      </c>
    </row>
    <row r="8" spans="1:7" ht="16.5" thickBot="1" x14ac:dyDescent="0.3">
      <c r="A8" s="48" t="s">
        <v>4</v>
      </c>
      <c r="B8" s="3">
        <v>2212</v>
      </c>
      <c r="C8" s="3">
        <v>5021</v>
      </c>
      <c r="D8" s="4"/>
      <c r="E8" s="5">
        <v>20000</v>
      </c>
      <c r="F8" s="5">
        <v>10895</v>
      </c>
      <c r="G8" s="5">
        <v>20000</v>
      </c>
    </row>
    <row r="9" spans="1:7" ht="16.5" thickBot="1" x14ac:dyDescent="0.3">
      <c r="A9" s="24" t="s">
        <v>36</v>
      </c>
      <c r="B9" s="25"/>
      <c r="C9" s="25"/>
      <c r="D9" s="30"/>
      <c r="E9" s="26">
        <f>SUM(E8:E8)</f>
        <v>20000</v>
      </c>
      <c r="F9" s="26">
        <f>SUM(F8:F8)</f>
        <v>10895</v>
      </c>
      <c r="G9" s="26">
        <f>SUM(G8:G8)</f>
        <v>20000</v>
      </c>
    </row>
    <row r="10" spans="1:7" ht="16.5" thickBot="1" x14ac:dyDescent="0.3">
      <c r="A10" s="48" t="s">
        <v>82</v>
      </c>
      <c r="B10" s="3">
        <v>2219</v>
      </c>
      <c r="C10" s="3">
        <v>5021</v>
      </c>
      <c r="D10" s="4"/>
      <c r="E10" s="5">
        <v>20000</v>
      </c>
      <c r="F10" s="5">
        <v>2160</v>
      </c>
      <c r="G10" s="5">
        <v>10000</v>
      </c>
    </row>
    <row r="11" spans="1:7" ht="30.75" thickBot="1" x14ac:dyDescent="0.3">
      <c r="A11" s="48" t="s">
        <v>83</v>
      </c>
      <c r="B11" s="3">
        <v>2219</v>
      </c>
      <c r="C11" s="3">
        <v>5139</v>
      </c>
      <c r="D11" s="4"/>
      <c r="E11" s="5">
        <v>6000</v>
      </c>
      <c r="F11" s="5">
        <v>1693</v>
      </c>
      <c r="G11" s="5">
        <v>5000</v>
      </c>
    </row>
    <row r="12" spans="1:7" ht="16.5" thickBot="1" x14ac:dyDescent="0.3">
      <c r="A12" s="48" t="s">
        <v>5</v>
      </c>
      <c r="B12" s="3">
        <v>2219</v>
      </c>
      <c r="C12" s="3">
        <v>5156</v>
      </c>
      <c r="D12" s="4"/>
      <c r="E12" s="5">
        <v>1000</v>
      </c>
      <c r="F12" s="5">
        <v>926.18</v>
      </c>
      <c r="G12" s="5">
        <v>1000</v>
      </c>
    </row>
    <row r="13" spans="1:7" ht="16.5" thickBot="1" x14ac:dyDescent="0.3">
      <c r="A13" s="48" t="s">
        <v>79</v>
      </c>
      <c r="B13" s="3">
        <v>2219</v>
      </c>
      <c r="C13" s="3">
        <v>5171</v>
      </c>
      <c r="D13" s="4"/>
      <c r="E13" s="5">
        <v>0</v>
      </c>
      <c r="F13" s="5">
        <v>15000</v>
      </c>
      <c r="G13" s="5">
        <v>15000</v>
      </c>
    </row>
    <row r="14" spans="1:7" ht="16.5" thickBot="1" x14ac:dyDescent="0.3">
      <c r="A14" s="20" t="s">
        <v>37</v>
      </c>
      <c r="B14" s="21"/>
      <c r="C14" s="21"/>
      <c r="D14" s="22"/>
      <c r="E14" s="23">
        <f>SUM(E10:E13)</f>
        <v>27000</v>
      </c>
      <c r="F14" s="23">
        <f>SUM(F10:F13)</f>
        <v>19779.18</v>
      </c>
      <c r="G14" s="23">
        <f>SUM(G10:G13)</f>
        <v>31000</v>
      </c>
    </row>
    <row r="15" spans="1:7" ht="16.5" thickBot="1" x14ac:dyDescent="0.3">
      <c r="A15" s="48" t="s">
        <v>6</v>
      </c>
      <c r="B15" s="3">
        <v>2310</v>
      </c>
      <c r="C15" s="3">
        <v>5329</v>
      </c>
      <c r="D15" s="3">
        <v>26</v>
      </c>
      <c r="E15" s="5">
        <v>3960</v>
      </c>
      <c r="F15" s="5">
        <v>3960</v>
      </c>
      <c r="G15" s="5">
        <v>4020</v>
      </c>
    </row>
    <row r="16" spans="1:7" ht="16.5" thickBot="1" x14ac:dyDescent="0.3">
      <c r="A16" s="20" t="s">
        <v>38</v>
      </c>
      <c r="B16" s="21"/>
      <c r="C16" s="21"/>
      <c r="D16" s="21"/>
      <c r="E16" s="23">
        <f>SUM(E15:E15)</f>
        <v>3960</v>
      </c>
      <c r="F16" s="23">
        <f>SUM(F15:F15)</f>
        <v>3960</v>
      </c>
      <c r="G16" s="23">
        <f>SUM(G15:G15)</f>
        <v>4020</v>
      </c>
    </row>
    <row r="17" spans="1:7" ht="45.75" thickBot="1" x14ac:dyDescent="0.3">
      <c r="A17" s="33" t="s">
        <v>103</v>
      </c>
      <c r="B17" s="34">
        <v>2321</v>
      </c>
      <c r="C17" s="34">
        <v>6349</v>
      </c>
      <c r="D17" s="34"/>
      <c r="E17" s="35">
        <v>0</v>
      </c>
      <c r="F17" s="35">
        <v>500000</v>
      </c>
      <c r="G17" s="35">
        <v>0</v>
      </c>
    </row>
    <row r="18" spans="1:7" ht="16.5" thickBot="1" x14ac:dyDescent="0.3">
      <c r="A18" s="20" t="s">
        <v>104</v>
      </c>
      <c r="B18" s="21"/>
      <c r="C18" s="21"/>
      <c r="D18" s="21"/>
      <c r="E18" s="23">
        <v>0</v>
      </c>
      <c r="F18" s="23">
        <v>500000</v>
      </c>
      <c r="G18" s="23">
        <v>0</v>
      </c>
    </row>
    <row r="19" spans="1:7" ht="16.5" thickBot="1" x14ac:dyDescent="0.3">
      <c r="A19" s="48" t="s">
        <v>7</v>
      </c>
      <c r="B19" s="3">
        <v>3111</v>
      </c>
      <c r="C19" s="3">
        <v>5339</v>
      </c>
      <c r="D19" s="3">
        <v>26</v>
      </c>
      <c r="E19" s="5">
        <v>500</v>
      </c>
      <c r="F19" s="5">
        <v>0</v>
      </c>
      <c r="G19" s="5">
        <v>500</v>
      </c>
    </row>
    <row r="20" spans="1:7" ht="16.5" thickBot="1" x14ac:dyDescent="0.3">
      <c r="A20" s="24" t="s">
        <v>39</v>
      </c>
      <c r="B20" s="25"/>
      <c r="C20" s="25"/>
      <c r="D20" s="25"/>
      <c r="E20" s="26">
        <v>500</v>
      </c>
      <c r="F20" s="26">
        <f>SUM(F19)</f>
        <v>0</v>
      </c>
      <c r="G20" s="26">
        <f>SUM(G19)</f>
        <v>500</v>
      </c>
    </row>
    <row r="21" spans="1:7" ht="27.75" customHeight="1" x14ac:dyDescent="0.25">
      <c r="A21" s="75" t="s">
        <v>8</v>
      </c>
      <c r="B21" s="77">
        <v>3113</v>
      </c>
      <c r="C21" s="77">
        <v>5339</v>
      </c>
      <c r="D21" s="77">
        <v>26</v>
      </c>
      <c r="E21" s="73">
        <v>20500</v>
      </c>
      <c r="F21" s="8">
        <v>25500</v>
      </c>
      <c r="G21" s="73">
        <v>25500</v>
      </c>
    </row>
    <row r="22" spans="1:7" ht="9" customHeight="1" thickBot="1" x14ac:dyDescent="0.3">
      <c r="A22" s="76"/>
      <c r="B22" s="78"/>
      <c r="C22" s="78"/>
      <c r="D22" s="78"/>
      <c r="E22" s="74"/>
      <c r="F22" s="5"/>
      <c r="G22" s="74"/>
    </row>
    <row r="23" spans="1:7" ht="17.25" customHeight="1" thickBot="1" x14ac:dyDescent="0.3">
      <c r="A23" s="20" t="s">
        <v>40</v>
      </c>
      <c r="B23" s="21"/>
      <c r="C23" s="21"/>
      <c r="D23" s="21"/>
      <c r="E23" s="23">
        <f>SUM(E21)</f>
        <v>20500</v>
      </c>
      <c r="F23" s="23">
        <f>SUM(F21:F22)</f>
        <v>25500</v>
      </c>
      <c r="G23" s="23">
        <f>SUM(G21)</f>
        <v>25500</v>
      </c>
    </row>
    <row r="24" spans="1:7" ht="17.25" customHeight="1" thickBot="1" x14ac:dyDescent="0.3">
      <c r="A24" s="48" t="s">
        <v>10</v>
      </c>
      <c r="B24" s="3">
        <v>3330</v>
      </c>
      <c r="C24" s="3">
        <v>5223</v>
      </c>
      <c r="D24" s="4"/>
      <c r="E24" s="5">
        <v>18000</v>
      </c>
      <c r="F24" s="5">
        <v>18000</v>
      </c>
      <c r="G24" s="5">
        <v>18000</v>
      </c>
    </row>
    <row r="25" spans="1:7" ht="17.25" customHeight="1" thickBot="1" x14ac:dyDescent="0.3">
      <c r="A25" s="20" t="s">
        <v>41</v>
      </c>
      <c r="B25" s="21"/>
      <c r="C25" s="21"/>
      <c r="D25" s="22"/>
      <c r="E25" s="23">
        <f>SUM(E24)</f>
        <v>18000</v>
      </c>
      <c r="F25" s="23">
        <f>SUM(F24)</f>
        <v>18000</v>
      </c>
      <c r="G25" s="23">
        <f>SUM(G24)</f>
        <v>18000</v>
      </c>
    </row>
    <row r="26" spans="1:7" ht="17.25" customHeight="1" thickBot="1" x14ac:dyDescent="0.3">
      <c r="A26" s="48" t="s">
        <v>105</v>
      </c>
      <c r="B26" s="3">
        <v>3341</v>
      </c>
      <c r="C26" s="3">
        <v>5169</v>
      </c>
      <c r="D26" s="4"/>
      <c r="E26" s="5">
        <v>540</v>
      </c>
      <c r="F26" s="5">
        <v>7032.69</v>
      </c>
      <c r="G26" s="5">
        <v>7000</v>
      </c>
    </row>
    <row r="27" spans="1:7" ht="30" customHeight="1" thickBot="1" x14ac:dyDescent="0.3">
      <c r="A27" s="48" t="s">
        <v>106</v>
      </c>
      <c r="B27" s="3">
        <v>3341</v>
      </c>
      <c r="C27" s="3">
        <v>5171</v>
      </c>
      <c r="D27" s="4"/>
      <c r="E27" s="5">
        <v>1500</v>
      </c>
      <c r="F27" s="5">
        <v>0</v>
      </c>
      <c r="G27" s="5">
        <v>0</v>
      </c>
    </row>
    <row r="28" spans="1:7" ht="17.25" customHeight="1" thickBot="1" x14ac:dyDescent="0.3">
      <c r="A28" s="20" t="s">
        <v>43</v>
      </c>
      <c r="B28" s="21"/>
      <c r="C28" s="21"/>
      <c r="D28" s="22"/>
      <c r="E28" s="23">
        <f>SUM(E26:E27)</f>
        <v>2040</v>
      </c>
      <c r="F28" s="23">
        <f>SUM(F26:F27)</f>
        <v>7032.69</v>
      </c>
      <c r="G28" s="23">
        <f>SUM(G26:G27)</f>
        <v>7000</v>
      </c>
    </row>
    <row r="29" spans="1:7" ht="34.5" customHeight="1" x14ac:dyDescent="0.25">
      <c r="A29" s="67" t="s">
        <v>107</v>
      </c>
      <c r="B29" s="43">
        <v>3399</v>
      </c>
      <c r="C29" s="44">
        <v>5021</v>
      </c>
      <c r="D29" s="45"/>
      <c r="E29" s="46">
        <v>0</v>
      </c>
      <c r="F29" s="46">
        <v>1080</v>
      </c>
      <c r="G29" s="46">
        <v>1500</v>
      </c>
    </row>
    <row r="30" spans="1:7" ht="17.25" customHeight="1" x14ac:dyDescent="0.25">
      <c r="A30" s="68" t="s">
        <v>108</v>
      </c>
      <c r="B30" s="51">
        <v>3399</v>
      </c>
      <c r="C30" s="52">
        <v>5169</v>
      </c>
      <c r="D30" s="53"/>
      <c r="E30" s="54">
        <v>4000</v>
      </c>
      <c r="F30" s="54">
        <v>2700</v>
      </c>
      <c r="G30" s="54">
        <v>4000</v>
      </c>
    </row>
    <row r="31" spans="1:7" ht="45" customHeight="1" x14ac:dyDescent="0.25">
      <c r="A31" s="70" t="s">
        <v>9</v>
      </c>
      <c r="B31" s="72">
        <v>3399</v>
      </c>
      <c r="C31" s="72">
        <v>5194</v>
      </c>
      <c r="D31" s="71"/>
      <c r="E31" s="69">
        <v>8000</v>
      </c>
      <c r="F31" s="8">
        <v>1023.1</v>
      </c>
      <c r="G31" s="69">
        <v>10000</v>
      </c>
    </row>
    <row r="32" spans="1:7" ht="16.5" hidden="1" customHeight="1" x14ac:dyDescent="0.25">
      <c r="A32" s="71"/>
      <c r="B32" s="72"/>
      <c r="C32" s="72"/>
      <c r="D32" s="71"/>
      <c r="E32" s="69"/>
      <c r="F32" s="8"/>
      <c r="G32" s="69"/>
    </row>
    <row r="33" spans="1:16" ht="16.5" customHeight="1" thickBot="1" x14ac:dyDescent="0.3">
      <c r="A33" s="55" t="s">
        <v>12</v>
      </c>
      <c r="B33" s="56">
        <v>3399</v>
      </c>
      <c r="C33" s="57">
        <v>5175</v>
      </c>
      <c r="D33" s="58"/>
      <c r="E33" s="59">
        <v>0</v>
      </c>
      <c r="F33" s="59">
        <v>1339.26</v>
      </c>
      <c r="G33" s="59">
        <v>1500</v>
      </c>
    </row>
    <row r="34" spans="1:16" ht="16.5" thickBot="1" x14ac:dyDescent="0.3">
      <c r="A34" s="24" t="s">
        <v>42</v>
      </c>
      <c r="B34" s="25"/>
      <c r="C34" s="25"/>
      <c r="D34" s="30"/>
      <c r="E34" s="26">
        <f>+E31+E33+E30</f>
        <v>12000</v>
      </c>
      <c r="F34" s="26">
        <f>SUM(F29:F33)</f>
        <v>6142.3600000000006</v>
      </c>
      <c r="G34" s="26">
        <f>SUM(G29:G33)</f>
        <v>17000</v>
      </c>
    </row>
    <row r="35" spans="1:16" ht="16.5" thickBot="1" x14ac:dyDescent="0.3">
      <c r="A35" s="48" t="s">
        <v>80</v>
      </c>
      <c r="B35" s="3">
        <v>3412</v>
      </c>
      <c r="C35" s="3">
        <v>6121</v>
      </c>
      <c r="D35" s="4"/>
      <c r="E35" s="5">
        <v>140000</v>
      </c>
      <c r="F35" s="5">
        <v>158221.47</v>
      </c>
      <c r="G35" s="5">
        <v>0</v>
      </c>
    </row>
    <row r="36" spans="1:16" ht="16.5" thickBot="1" x14ac:dyDescent="0.3">
      <c r="A36" s="48" t="s">
        <v>72</v>
      </c>
      <c r="B36" s="3">
        <v>3412</v>
      </c>
      <c r="C36" s="3">
        <v>5137</v>
      </c>
      <c r="D36" s="4"/>
      <c r="E36" s="5">
        <v>30000</v>
      </c>
      <c r="F36" s="5">
        <v>0</v>
      </c>
      <c r="G36" s="5">
        <v>0</v>
      </c>
    </row>
    <row r="37" spans="1:16" ht="16.5" thickBot="1" x14ac:dyDescent="0.3">
      <c r="A37" s="48" t="s">
        <v>23</v>
      </c>
      <c r="B37" s="3">
        <v>3412</v>
      </c>
      <c r="C37" s="3">
        <v>5151</v>
      </c>
      <c r="D37" s="4"/>
      <c r="E37" s="5">
        <v>0</v>
      </c>
      <c r="F37" s="5">
        <v>637</v>
      </c>
      <c r="G37" s="5">
        <v>1000</v>
      </c>
      <c r="P37" s="66"/>
    </row>
    <row r="38" spans="1:16" ht="30.75" thickBot="1" x14ac:dyDescent="0.3">
      <c r="A38" s="27" t="s">
        <v>109</v>
      </c>
      <c r="B38" s="28">
        <v>3412</v>
      </c>
      <c r="C38" s="28">
        <v>5169</v>
      </c>
      <c r="D38" s="29"/>
      <c r="E38" s="2">
        <v>11000</v>
      </c>
      <c r="F38" s="2">
        <v>10454.4</v>
      </c>
      <c r="G38" s="2">
        <v>11000</v>
      </c>
    </row>
    <row r="39" spans="1:16" ht="30.75" thickBot="1" x14ac:dyDescent="0.3">
      <c r="A39" s="48" t="s">
        <v>110</v>
      </c>
      <c r="B39" s="3">
        <v>3412</v>
      </c>
      <c r="C39" s="3">
        <v>5171</v>
      </c>
      <c r="D39" s="4"/>
      <c r="E39" s="5">
        <v>10000</v>
      </c>
      <c r="F39" s="5">
        <v>10059.94</v>
      </c>
      <c r="G39" s="5">
        <v>10000</v>
      </c>
    </row>
    <row r="40" spans="1:16" ht="15" customHeight="1" thickBot="1" x14ac:dyDescent="0.3">
      <c r="A40" s="20" t="s">
        <v>44</v>
      </c>
      <c r="B40" s="21"/>
      <c r="C40" s="21"/>
      <c r="D40" s="22"/>
      <c r="E40" s="23">
        <f>SUM(E35:E39)</f>
        <v>191000</v>
      </c>
      <c r="F40" s="23">
        <f>SUM(F35:F39)</f>
        <v>179372.81</v>
      </c>
      <c r="G40" s="23">
        <f>SUM(G35:G39)</f>
        <v>22000</v>
      </c>
    </row>
    <row r="41" spans="1:16" ht="15" customHeight="1" thickBot="1" x14ac:dyDescent="0.3">
      <c r="A41" s="39" t="s">
        <v>124</v>
      </c>
      <c r="B41" s="34">
        <v>3419</v>
      </c>
      <c r="C41" s="34">
        <v>5493</v>
      </c>
      <c r="D41" s="32"/>
      <c r="E41" s="35">
        <v>10000</v>
      </c>
      <c r="F41" s="35">
        <v>0</v>
      </c>
      <c r="G41" s="35">
        <v>10000</v>
      </c>
    </row>
    <row r="42" spans="1:16" ht="15" customHeight="1" thickBot="1" x14ac:dyDescent="0.3">
      <c r="A42" s="20" t="s">
        <v>75</v>
      </c>
      <c r="B42" s="21"/>
      <c r="C42" s="21"/>
      <c r="D42" s="22"/>
      <c r="E42" s="23">
        <f>SUM(E41:E41)</f>
        <v>10000</v>
      </c>
      <c r="F42" s="23">
        <f>SUM(F41:F41)</f>
        <v>0</v>
      </c>
      <c r="G42" s="23">
        <f>SUM(G41:G41)</f>
        <v>10000</v>
      </c>
    </row>
    <row r="43" spans="1:16" ht="15" customHeight="1" thickBot="1" x14ac:dyDescent="0.3">
      <c r="A43" s="33" t="s">
        <v>68</v>
      </c>
      <c r="B43" s="34">
        <v>3525</v>
      </c>
      <c r="C43" s="34">
        <v>5221</v>
      </c>
      <c r="D43" s="32"/>
      <c r="E43" s="35">
        <v>2000</v>
      </c>
      <c r="F43" s="35">
        <v>0</v>
      </c>
      <c r="G43" s="35">
        <v>2000</v>
      </c>
    </row>
    <row r="44" spans="1:16" ht="15" customHeight="1" thickBot="1" x14ac:dyDescent="0.3">
      <c r="A44" s="20" t="s">
        <v>69</v>
      </c>
      <c r="B44" s="21"/>
      <c r="C44" s="21"/>
      <c r="D44" s="22"/>
      <c r="E44" s="23">
        <v>2000</v>
      </c>
      <c r="F44" s="23">
        <f>SUM(F43)</f>
        <v>0</v>
      </c>
      <c r="G44" s="23">
        <f>G43</f>
        <v>2000</v>
      </c>
    </row>
    <row r="45" spans="1:16" ht="16.5" thickBot="1" x14ac:dyDescent="0.3">
      <c r="A45" s="48" t="s">
        <v>11</v>
      </c>
      <c r="B45" s="3">
        <v>3631</v>
      </c>
      <c r="C45" s="3">
        <v>5154</v>
      </c>
      <c r="D45" s="4"/>
      <c r="E45" s="5">
        <v>30000</v>
      </c>
      <c r="F45" s="5">
        <v>42879.53</v>
      </c>
      <c r="G45" s="5">
        <v>45000</v>
      </c>
    </row>
    <row r="46" spans="1:16" ht="16.5" thickBot="1" x14ac:dyDescent="0.3">
      <c r="A46" s="20" t="s">
        <v>45</v>
      </c>
      <c r="B46" s="21"/>
      <c r="C46" s="21"/>
      <c r="D46" s="22"/>
      <c r="E46" s="23">
        <f>E45</f>
        <v>30000</v>
      </c>
      <c r="F46" s="23">
        <f>SUM(F45:F45)</f>
        <v>42879.53</v>
      </c>
      <c r="G46" s="23">
        <f>SUM(G45:G45)</f>
        <v>45000</v>
      </c>
    </row>
    <row r="47" spans="1:16" ht="30" x14ac:dyDescent="0.25">
      <c r="A47" s="60" t="s">
        <v>111</v>
      </c>
      <c r="B47" s="44">
        <v>3639</v>
      </c>
      <c r="C47" s="44">
        <v>5021</v>
      </c>
      <c r="D47" s="45"/>
      <c r="E47" s="46">
        <v>0</v>
      </c>
      <c r="F47" s="46">
        <v>4110</v>
      </c>
      <c r="G47" s="46">
        <v>5000</v>
      </c>
    </row>
    <row r="48" spans="1:16" ht="16.5" thickBot="1" x14ac:dyDescent="0.3">
      <c r="A48" s="48" t="s">
        <v>72</v>
      </c>
      <c r="B48" s="3">
        <v>3639</v>
      </c>
      <c r="C48" s="3">
        <v>5137</v>
      </c>
      <c r="D48" s="4"/>
      <c r="E48" s="5">
        <v>10000</v>
      </c>
      <c r="F48" s="5">
        <v>1101</v>
      </c>
      <c r="G48" s="5">
        <v>1000</v>
      </c>
    </row>
    <row r="49" spans="1:7" ht="16.5" thickBot="1" x14ac:dyDescent="0.3">
      <c r="A49" s="48" t="s">
        <v>92</v>
      </c>
      <c r="B49" s="3">
        <v>3639</v>
      </c>
      <c r="C49" s="3">
        <v>5139</v>
      </c>
      <c r="D49" s="4"/>
      <c r="E49" s="5">
        <v>10000</v>
      </c>
      <c r="F49" s="5">
        <v>14933.2</v>
      </c>
      <c r="G49" s="5">
        <v>5000</v>
      </c>
    </row>
    <row r="50" spans="1:7" ht="16.5" thickBot="1" x14ac:dyDescent="0.3">
      <c r="A50" s="48" t="s">
        <v>85</v>
      </c>
      <c r="B50" s="3">
        <v>3639</v>
      </c>
      <c r="C50" s="3">
        <v>5151</v>
      </c>
      <c r="D50" s="4"/>
      <c r="E50" s="5">
        <v>200</v>
      </c>
      <c r="F50" s="5">
        <v>0</v>
      </c>
      <c r="G50" s="5">
        <v>0</v>
      </c>
    </row>
    <row r="51" spans="1:7" ht="30.75" thickBot="1" x14ac:dyDescent="0.3">
      <c r="A51" s="48" t="s">
        <v>93</v>
      </c>
      <c r="B51" s="3">
        <v>3639</v>
      </c>
      <c r="C51" s="3">
        <v>5166</v>
      </c>
      <c r="D51" s="4"/>
      <c r="E51" s="5">
        <v>100000</v>
      </c>
      <c r="F51" s="5">
        <v>27905.63</v>
      </c>
      <c r="G51" s="5">
        <v>100000</v>
      </c>
    </row>
    <row r="52" spans="1:7" ht="16.5" thickBot="1" x14ac:dyDescent="0.3">
      <c r="A52" s="48" t="s">
        <v>86</v>
      </c>
      <c r="B52" s="3">
        <v>3639</v>
      </c>
      <c r="C52" s="3">
        <v>5169</v>
      </c>
      <c r="D52" s="4"/>
      <c r="E52" s="5">
        <v>5000</v>
      </c>
      <c r="F52" s="5">
        <v>700</v>
      </c>
      <c r="G52" s="5">
        <v>1200</v>
      </c>
    </row>
    <row r="53" spans="1:7" ht="30.75" thickBot="1" x14ac:dyDescent="0.3">
      <c r="A53" s="48" t="s">
        <v>94</v>
      </c>
      <c r="B53" s="3">
        <v>3639</v>
      </c>
      <c r="C53" s="3">
        <v>5171</v>
      </c>
      <c r="D53" s="4"/>
      <c r="E53" s="5">
        <v>20000</v>
      </c>
      <c r="F53" s="5">
        <v>25201.08</v>
      </c>
      <c r="G53" s="5">
        <v>25000</v>
      </c>
    </row>
    <row r="54" spans="1:7" ht="30.75" thickBot="1" x14ac:dyDescent="0.3">
      <c r="A54" s="48" t="s">
        <v>47</v>
      </c>
      <c r="B54" s="3">
        <v>3639</v>
      </c>
      <c r="C54" s="3">
        <v>5329</v>
      </c>
      <c r="D54" s="4"/>
      <c r="E54" s="5">
        <v>2112</v>
      </c>
      <c r="F54" s="5">
        <v>2112</v>
      </c>
      <c r="G54" s="5">
        <v>2680</v>
      </c>
    </row>
    <row r="55" spans="1:7" ht="16.5" thickBot="1" x14ac:dyDescent="0.3">
      <c r="A55" s="48" t="s">
        <v>112</v>
      </c>
      <c r="B55" s="3">
        <v>3639</v>
      </c>
      <c r="C55" s="3">
        <v>5362</v>
      </c>
      <c r="D55" s="4"/>
      <c r="E55" s="5">
        <v>0</v>
      </c>
      <c r="F55" s="5">
        <v>2415</v>
      </c>
      <c r="G55" s="5">
        <v>0</v>
      </c>
    </row>
    <row r="56" spans="1:7" ht="30.75" thickBot="1" x14ac:dyDescent="0.3">
      <c r="A56" s="48" t="s">
        <v>113</v>
      </c>
      <c r="B56" s="3">
        <v>3639</v>
      </c>
      <c r="C56" s="3">
        <v>6121</v>
      </c>
      <c r="D56" s="4"/>
      <c r="E56" s="5">
        <v>504888</v>
      </c>
      <c r="F56" s="5">
        <v>396033</v>
      </c>
      <c r="G56" s="5">
        <v>260000</v>
      </c>
    </row>
    <row r="57" spans="1:7" ht="16.5" thickBot="1" x14ac:dyDescent="0.3">
      <c r="A57" s="48" t="s">
        <v>114</v>
      </c>
      <c r="B57" s="3">
        <v>3639</v>
      </c>
      <c r="C57" s="3">
        <v>6121</v>
      </c>
      <c r="D57" s="4"/>
      <c r="E57" s="5">
        <v>0</v>
      </c>
      <c r="F57" s="5">
        <v>0</v>
      </c>
      <c r="G57" s="5">
        <v>724130</v>
      </c>
    </row>
    <row r="58" spans="1:7" ht="16.5" thickBot="1" x14ac:dyDescent="0.3">
      <c r="A58" s="24" t="s">
        <v>48</v>
      </c>
      <c r="B58" s="25"/>
      <c r="C58" s="25"/>
      <c r="D58" s="30"/>
      <c r="E58" s="26">
        <f>SUM(E48:E57)</f>
        <v>652200</v>
      </c>
      <c r="F58" s="26">
        <f>F47+F48+F49+F50+F51+F52+F53+F54+F55+F56</f>
        <v>474510.91000000003</v>
      </c>
      <c r="G58" s="26">
        <f>SUM(G47:G57)</f>
        <v>1124010</v>
      </c>
    </row>
    <row r="59" spans="1:7" ht="16.5" thickBot="1" x14ac:dyDescent="0.3">
      <c r="A59" s="48" t="s">
        <v>50</v>
      </c>
      <c r="B59" s="3">
        <v>3722</v>
      </c>
      <c r="C59" s="3">
        <v>5169</v>
      </c>
      <c r="D59" s="4"/>
      <c r="E59" s="5">
        <v>105000</v>
      </c>
      <c r="F59" s="5">
        <v>96001.7</v>
      </c>
      <c r="G59" s="5">
        <v>120000</v>
      </c>
    </row>
    <row r="60" spans="1:7" ht="16.5" thickBot="1" x14ac:dyDescent="0.3">
      <c r="A60" s="48" t="s">
        <v>51</v>
      </c>
      <c r="B60" s="3">
        <v>3722</v>
      </c>
      <c r="C60" s="3">
        <v>5329</v>
      </c>
      <c r="D60" s="4">
        <v>26</v>
      </c>
      <c r="E60" s="5">
        <v>1370</v>
      </c>
      <c r="F60" s="5">
        <v>1320</v>
      </c>
      <c r="G60" s="5">
        <v>1340</v>
      </c>
    </row>
    <row r="61" spans="1:7" ht="16.5" thickBot="1" x14ac:dyDescent="0.3">
      <c r="A61" s="20" t="s">
        <v>49</v>
      </c>
      <c r="B61" s="21"/>
      <c r="C61" s="21"/>
      <c r="D61" s="21"/>
      <c r="E61" s="23">
        <f>SUM(E59:E60)</f>
        <v>106370</v>
      </c>
      <c r="F61" s="23">
        <f>SUM(F59:F60)</f>
        <v>97321.7</v>
      </c>
      <c r="G61" s="23">
        <f>SUM(G59:G60)</f>
        <v>121340</v>
      </c>
    </row>
    <row r="62" spans="1:7" ht="16.5" thickBot="1" x14ac:dyDescent="0.3">
      <c r="A62" s="48" t="s">
        <v>13</v>
      </c>
      <c r="B62" s="3">
        <v>3723</v>
      </c>
      <c r="C62" s="3">
        <v>5169</v>
      </c>
      <c r="D62" s="4"/>
      <c r="E62" s="5">
        <v>90000</v>
      </c>
      <c r="F62" s="5">
        <v>69961.5</v>
      </c>
      <c r="G62" s="5">
        <v>100000</v>
      </c>
    </row>
    <row r="63" spans="1:7" ht="16.5" thickBot="1" x14ac:dyDescent="0.3">
      <c r="A63" s="20" t="s">
        <v>52</v>
      </c>
      <c r="B63" s="21"/>
      <c r="C63" s="21"/>
      <c r="D63" s="22"/>
      <c r="E63" s="23">
        <f>SUM(E62)</f>
        <v>90000</v>
      </c>
      <c r="F63" s="23">
        <f>SUM(F62)</f>
        <v>69961.5</v>
      </c>
      <c r="G63" s="23">
        <f>SUM(G62)</f>
        <v>100000</v>
      </c>
    </row>
    <row r="64" spans="1:7" ht="30.75" thickBot="1" x14ac:dyDescent="0.3">
      <c r="A64" s="48" t="s">
        <v>54</v>
      </c>
      <c r="B64" s="3">
        <v>3724</v>
      </c>
      <c r="C64" s="3">
        <v>5169</v>
      </c>
      <c r="D64" s="4"/>
      <c r="E64" s="5">
        <v>15000</v>
      </c>
      <c r="F64" s="5">
        <v>39212.28</v>
      </c>
      <c r="G64" s="5">
        <v>70000</v>
      </c>
    </row>
    <row r="65" spans="1:13" ht="16.5" thickBot="1" x14ac:dyDescent="0.3">
      <c r="A65" s="24" t="s">
        <v>53</v>
      </c>
      <c r="B65" s="25"/>
      <c r="C65" s="25"/>
      <c r="D65" s="30"/>
      <c r="E65" s="26">
        <f>SUM(E64)</f>
        <v>15000</v>
      </c>
      <c r="F65" s="26">
        <f>SUM(F64)</f>
        <v>39212.28</v>
      </c>
      <c r="G65" s="26">
        <f>SUM(G64)</f>
        <v>70000</v>
      </c>
    </row>
    <row r="66" spans="1:13" ht="15.75" customHeight="1" x14ac:dyDescent="0.25">
      <c r="A66" s="61" t="s">
        <v>14</v>
      </c>
      <c r="B66" s="62">
        <v>3745</v>
      </c>
      <c r="C66" s="62">
        <v>5021</v>
      </c>
      <c r="D66" s="61"/>
      <c r="E66" s="63">
        <v>70000</v>
      </c>
      <c r="F66" s="64">
        <v>62586</v>
      </c>
      <c r="G66" s="63">
        <v>80000</v>
      </c>
    </row>
    <row r="67" spans="1:13" ht="16.5" thickBot="1" x14ac:dyDescent="0.3">
      <c r="A67" s="48" t="s">
        <v>22</v>
      </c>
      <c r="B67" s="3">
        <v>3745</v>
      </c>
      <c r="C67" s="3">
        <v>5139</v>
      </c>
      <c r="D67" s="4"/>
      <c r="E67" s="5">
        <v>1000</v>
      </c>
      <c r="F67" s="65">
        <v>720</v>
      </c>
      <c r="G67" s="5">
        <v>1000</v>
      </c>
    </row>
    <row r="68" spans="1:13" ht="16.5" thickBot="1" x14ac:dyDescent="0.3">
      <c r="A68" s="48" t="s">
        <v>95</v>
      </c>
      <c r="B68" s="3">
        <v>3745</v>
      </c>
      <c r="C68" s="3">
        <v>5156</v>
      </c>
      <c r="D68" s="4"/>
      <c r="E68" s="5">
        <v>8000</v>
      </c>
      <c r="F68" s="65">
        <v>12935.88</v>
      </c>
      <c r="G68" s="5">
        <v>15000</v>
      </c>
    </row>
    <row r="69" spans="1:13" ht="16.5" thickBot="1" x14ac:dyDescent="0.3">
      <c r="A69" s="48" t="s">
        <v>115</v>
      </c>
      <c r="B69" s="3">
        <v>3745</v>
      </c>
      <c r="C69" s="3">
        <v>5164</v>
      </c>
      <c r="D69" s="4"/>
      <c r="E69" s="5">
        <v>0</v>
      </c>
      <c r="F69" s="65">
        <v>3932.5</v>
      </c>
      <c r="G69" s="5">
        <v>5000</v>
      </c>
    </row>
    <row r="70" spans="1:13" ht="16.5" thickBot="1" x14ac:dyDescent="0.3">
      <c r="A70" s="48" t="s">
        <v>70</v>
      </c>
      <c r="B70" s="3">
        <v>3745</v>
      </c>
      <c r="C70" s="3">
        <v>5169</v>
      </c>
      <c r="D70" s="4"/>
      <c r="E70" s="5">
        <v>80000</v>
      </c>
      <c r="F70" s="5">
        <v>10000</v>
      </c>
      <c r="G70" s="5">
        <v>30000</v>
      </c>
    </row>
    <row r="71" spans="1:13" ht="16.5" thickBot="1" x14ac:dyDescent="0.3">
      <c r="A71" s="48" t="s">
        <v>46</v>
      </c>
      <c r="B71" s="3">
        <v>3745</v>
      </c>
      <c r="C71" s="3">
        <v>5171</v>
      </c>
      <c r="D71" s="4"/>
      <c r="E71" s="5">
        <v>0</v>
      </c>
      <c r="F71" s="5">
        <v>72721</v>
      </c>
      <c r="G71" s="5">
        <v>20000</v>
      </c>
      <c r="M71" s="66"/>
    </row>
    <row r="72" spans="1:13" ht="30.75" thickBot="1" x14ac:dyDescent="0.3">
      <c r="A72" s="48" t="s">
        <v>76</v>
      </c>
      <c r="B72" s="3">
        <v>3745</v>
      </c>
      <c r="C72" s="3">
        <v>5175</v>
      </c>
      <c r="D72" s="4"/>
      <c r="E72" s="5">
        <v>2500</v>
      </c>
      <c r="F72" s="5">
        <v>3386.8</v>
      </c>
      <c r="G72" s="5">
        <v>4000</v>
      </c>
    </row>
    <row r="73" spans="1:13" ht="16.5" thickBot="1" x14ac:dyDescent="0.3">
      <c r="A73" s="20" t="s">
        <v>55</v>
      </c>
      <c r="B73" s="21"/>
      <c r="C73" s="21"/>
      <c r="D73" s="21"/>
      <c r="E73" s="23">
        <f>SUM(E66:E72)</f>
        <v>161500</v>
      </c>
      <c r="F73" s="23">
        <f>SUM(F66:F72)</f>
        <v>166282.18</v>
      </c>
      <c r="G73" s="23">
        <f>SUM(G66:G72)</f>
        <v>155000</v>
      </c>
    </row>
    <row r="74" spans="1:13" ht="16.5" thickBot="1" x14ac:dyDescent="0.3">
      <c r="A74" s="48" t="s">
        <v>15</v>
      </c>
      <c r="B74" s="3">
        <v>3749</v>
      </c>
      <c r="C74" s="3">
        <v>5329</v>
      </c>
      <c r="D74" s="3">
        <v>26</v>
      </c>
      <c r="E74" s="5">
        <v>1980</v>
      </c>
      <c r="F74" s="5">
        <v>1980</v>
      </c>
      <c r="G74" s="5">
        <v>1980</v>
      </c>
    </row>
    <row r="75" spans="1:13" ht="16.5" thickBot="1" x14ac:dyDescent="0.3">
      <c r="A75" s="20" t="s">
        <v>56</v>
      </c>
      <c r="B75" s="21"/>
      <c r="C75" s="21"/>
      <c r="D75" s="21"/>
      <c r="E75" s="23">
        <f>SUM(E74)</f>
        <v>1980</v>
      </c>
      <c r="F75" s="23">
        <f>SUM(F74)</f>
        <v>1980</v>
      </c>
      <c r="G75" s="23">
        <f>SUM(G74)</f>
        <v>1980</v>
      </c>
    </row>
    <row r="76" spans="1:13" ht="16.5" thickBot="1" x14ac:dyDescent="0.3">
      <c r="A76" s="40" t="s">
        <v>84</v>
      </c>
      <c r="B76" s="34">
        <v>4351</v>
      </c>
      <c r="C76" s="34">
        <v>5321</v>
      </c>
      <c r="D76" s="36"/>
      <c r="E76" s="35">
        <v>13200</v>
      </c>
      <c r="F76" s="35">
        <v>13200</v>
      </c>
      <c r="G76" s="35">
        <v>13400</v>
      </c>
    </row>
    <row r="77" spans="1:13" ht="16.5" thickBot="1" x14ac:dyDescent="0.3">
      <c r="A77" s="20" t="s">
        <v>91</v>
      </c>
      <c r="B77" s="21"/>
      <c r="C77" s="21"/>
      <c r="D77" s="22"/>
      <c r="E77" s="23">
        <f>SUM(E76)</f>
        <v>13200</v>
      </c>
      <c r="F77" s="23">
        <f>SUM(F76)</f>
        <v>13200</v>
      </c>
      <c r="G77" s="23">
        <f>SUM(G76)</f>
        <v>13400</v>
      </c>
    </row>
    <row r="78" spans="1:13" ht="16.5" thickBot="1" x14ac:dyDescent="0.3">
      <c r="A78" s="48" t="s">
        <v>87</v>
      </c>
      <c r="B78" s="3">
        <v>5512</v>
      </c>
      <c r="C78" s="3">
        <v>5029</v>
      </c>
      <c r="D78" s="4"/>
      <c r="E78" s="5">
        <v>2000</v>
      </c>
      <c r="F78" s="5">
        <v>0</v>
      </c>
      <c r="G78" s="5">
        <v>2000</v>
      </c>
    </row>
    <row r="79" spans="1:13" ht="16.5" thickBot="1" x14ac:dyDescent="0.3">
      <c r="A79" s="48" t="s">
        <v>116</v>
      </c>
      <c r="B79" s="3">
        <v>5512</v>
      </c>
      <c r="C79" s="3">
        <v>5229</v>
      </c>
      <c r="D79" s="4"/>
      <c r="E79" s="5">
        <v>0</v>
      </c>
      <c r="F79" s="5">
        <v>0</v>
      </c>
      <c r="G79" s="5">
        <v>20000</v>
      </c>
    </row>
    <row r="80" spans="1:13" ht="16.5" thickBot="1" x14ac:dyDescent="0.3">
      <c r="A80" s="48" t="s">
        <v>99</v>
      </c>
      <c r="B80" s="3">
        <v>5512</v>
      </c>
      <c r="C80" s="3">
        <v>5137</v>
      </c>
      <c r="D80" s="4"/>
      <c r="E80" s="5">
        <v>20000</v>
      </c>
      <c r="F80" s="5">
        <v>0</v>
      </c>
      <c r="G80" s="5">
        <v>20000</v>
      </c>
    </row>
    <row r="81" spans="1:7" ht="16.5" thickBot="1" x14ac:dyDescent="0.3">
      <c r="A81" s="48" t="s">
        <v>95</v>
      </c>
      <c r="B81" s="3">
        <v>5512</v>
      </c>
      <c r="C81" s="3">
        <v>5156</v>
      </c>
      <c r="D81" s="4"/>
      <c r="E81" s="5">
        <v>3000</v>
      </c>
      <c r="F81" s="5">
        <v>0</v>
      </c>
      <c r="G81" s="5">
        <v>3000</v>
      </c>
    </row>
    <row r="82" spans="1:7" ht="16.5" thickBot="1" x14ac:dyDescent="0.3">
      <c r="A82" s="48" t="s">
        <v>97</v>
      </c>
      <c r="B82" s="3">
        <v>5512</v>
      </c>
      <c r="C82" s="3">
        <v>5169</v>
      </c>
      <c r="D82" s="4"/>
      <c r="E82" s="5">
        <v>2800</v>
      </c>
      <c r="F82" s="5">
        <v>2200</v>
      </c>
      <c r="G82" s="5">
        <v>2200</v>
      </c>
    </row>
    <row r="83" spans="1:7" ht="29.25" customHeight="1" thickBot="1" x14ac:dyDescent="0.3">
      <c r="A83" s="20" t="s">
        <v>57</v>
      </c>
      <c r="B83" s="21"/>
      <c r="C83" s="21"/>
      <c r="D83" s="22"/>
      <c r="E83" s="31">
        <f>SUM(E78:E82)</f>
        <v>27800</v>
      </c>
      <c r="F83" s="23">
        <f>SUM(F78:F82)</f>
        <v>2200</v>
      </c>
      <c r="G83" s="31">
        <f>SUM(G78:G82)</f>
        <v>47200</v>
      </c>
    </row>
    <row r="84" spans="1:7" ht="31.5" customHeight="1" thickBot="1" x14ac:dyDescent="0.3">
      <c r="A84" s="48" t="s">
        <v>16</v>
      </c>
      <c r="B84" s="3">
        <v>6112</v>
      </c>
      <c r="C84" s="3">
        <v>5021</v>
      </c>
      <c r="D84" s="4"/>
      <c r="E84" s="5">
        <v>1200</v>
      </c>
      <c r="F84" s="5">
        <v>0</v>
      </c>
      <c r="G84" s="5">
        <v>0</v>
      </c>
    </row>
    <row r="85" spans="1:7" ht="15.75" x14ac:dyDescent="0.25">
      <c r="A85" s="50" t="s">
        <v>17</v>
      </c>
      <c r="B85" s="6">
        <v>6112</v>
      </c>
      <c r="C85" s="6">
        <v>5023</v>
      </c>
      <c r="D85" s="7"/>
      <c r="E85" s="8">
        <v>364000</v>
      </c>
      <c r="F85" s="8">
        <v>290302</v>
      </c>
      <c r="G85" s="8">
        <v>380000</v>
      </c>
    </row>
    <row r="86" spans="1:7" ht="42" customHeight="1" x14ac:dyDescent="0.25">
      <c r="A86" s="70" t="s">
        <v>18</v>
      </c>
      <c r="B86" s="80">
        <v>6112</v>
      </c>
      <c r="C86" s="80">
        <v>5032</v>
      </c>
      <c r="D86" s="70"/>
      <c r="E86" s="79">
        <v>30500</v>
      </c>
      <c r="F86" s="47">
        <v>26132</v>
      </c>
      <c r="G86" s="79">
        <v>34200</v>
      </c>
    </row>
    <row r="87" spans="1:7" ht="16.5" hidden="1" customHeight="1" x14ac:dyDescent="0.25">
      <c r="A87" s="71"/>
      <c r="B87" s="72"/>
      <c r="C87" s="72"/>
      <c r="D87" s="71"/>
      <c r="E87" s="69"/>
      <c r="F87" s="8"/>
      <c r="G87" s="69"/>
    </row>
    <row r="88" spans="1:7" ht="16.5" thickBot="1" x14ac:dyDescent="0.3">
      <c r="A88" s="81" t="s">
        <v>19</v>
      </c>
      <c r="B88" s="57">
        <v>6112</v>
      </c>
      <c r="C88" s="57">
        <v>5163</v>
      </c>
      <c r="D88" s="58"/>
      <c r="E88" s="59">
        <v>3750</v>
      </c>
      <c r="F88" s="59">
        <v>3750</v>
      </c>
      <c r="G88" s="59">
        <v>3750</v>
      </c>
    </row>
    <row r="89" spans="1:7" ht="16.5" thickBot="1" x14ac:dyDescent="0.3">
      <c r="A89" s="48" t="s">
        <v>88</v>
      </c>
      <c r="B89" s="3">
        <v>6112</v>
      </c>
      <c r="C89" s="3">
        <v>5169</v>
      </c>
      <c r="D89" s="4"/>
      <c r="E89" s="5">
        <v>2500</v>
      </c>
      <c r="F89" s="5">
        <v>756.8</v>
      </c>
      <c r="G89" s="5">
        <v>2500</v>
      </c>
    </row>
    <row r="90" spans="1:7" ht="16.5" thickBot="1" x14ac:dyDescent="0.3">
      <c r="A90" s="20" t="s">
        <v>58</v>
      </c>
      <c r="B90" s="21"/>
      <c r="C90" s="21"/>
      <c r="D90" s="22"/>
      <c r="E90" s="23">
        <f>SUM(E84:E89)</f>
        <v>401950</v>
      </c>
      <c r="F90" s="23">
        <f>SUM(F84:F89)</f>
        <v>320940.79999999999</v>
      </c>
      <c r="G90" s="23">
        <f>SUM(G84:G89)</f>
        <v>420450</v>
      </c>
    </row>
    <row r="91" spans="1:7" ht="16.5" thickBot="1" x14ac:dyDescent="0.3">
      <c r="A91" s="48" t="s">
        <v>118</v>
      </c>
      <c r="B91" s="3">
        <v>6114</v>
      </c>
      <c r="C91" s="3">
        <v>5019</v>
      </c>
      <c r="D91" s="4"/>
      <c r="E91" s="5">
        <v>900</v>
      </c>
      <c r="F91" s="5">
        <v>0</v>
      </c>
      <c r="G91" s="5">
        <v>0</v>
      </c>
    </row>
    <row r="92" spans="1:7" ht="30.75" thickBot="1" x14ac:dyDescent="0.3">
      <c r="A92" s="48" t="s">
        <v>121</v>
      </c>
      <c r="B92" s="3">
        <v>6114</v>
      </c>
      <c r="C92" s="3">
        <v>5021</v>
      </c>
      <c r="D92" s="4"/>
      <c r="E92" s="5">
        <v>9600</v>
      </c>
      <c r="F92" s="5">
        <v>891</v>
      </c>
      <c r="G92" s="5">
        <v>0</v>
      </c>
    </row>
    <row r="93" spans="1:7" ht="16.5" thickBot="1" x14ac:dyDescent="0.3">
      <c r="A93" s="48" t="s">
        <v>77</v>
      </c>
      <c r="B93" s="3">
        <v>6114</v>
      </c>
      <c r="C93" s="3">
        <v>5039</v>
      </c>
      <c r="D93" s="4"/>
      <c r="E93" s="5">
        <v>250</v>
      </c>
      <c r="F93" s="5">
        <v>0</v>
      </c>
      <c r="G93" s="5">
        <v>0</v>
      </c>
    </row>
    <row r="94" spans="1:7" ht="16.5" thickBot="1" x14ac:dyDescent="0.3">
      <c r="A94" s="48" t="s">
        <v>92</v>
      </c>
      <c r="B94" s="3">
        <v>6114</v>
      </c>
      <c r="C94" s="3">
        <v>5139</v>
      </c>
      <c r="D94" s="4"/>
      <c r="E94" s="5">
        <v>0</v>
      </c>
      <c r="F94" s="5">
        <v>149</v>
      </c>
      <c r="G94" s="5"/>
    </row>
    <row r="95" spans="1:7" ht="16.5" thickBot="1" x14ac:dyDescent="0.3">
      <c r="A95" s="48" t="s">
        <v>12</v>
      </c>
      <c r="B95" s="3">
        <v>6114</v>
      </c>
      <c r="C95" s="3">
        <v>5175</v>
      </c>
      <c r="D95" s="4"/>
      <c r="E95" s="5">
        <v>1200</v>
      </c>
      <c r="F95" s="5">
        <v>1183</v>
      </c>
      <c r="G95" s="5">
        <v>0</v>
      </c>
    </row>
    <row r="96" spans="1:7" ht="16.5" thickBot="1" x14ac:dyDescent="0.3">
      <c r="A96" s="48" t="s">
        <v>20</v>
      </c>
      <c r="B96" s="3">
        <v>6114</v>
      </c>
      <c r="C96" s="3">
        <v>5173</v>
      </c>
      <c r="D96" s="4"/>
      <c r="E96" s="5">
        <v>150</v>
      </c>
      <c r="F96" s="5">
        <v>0</v>
      </c>
      <c r="G96" s="5">
        <v>0</v>
      </c>
    </row>
    <row r="97" spans="1:7" ht="16.5" thickBot="1" x14ac:dyDescent="0.3">
      <c r="A97" s="20" t="s">
        <v>117</v>
      </c>
      <c r="B97" s="21"/>
      <c r="C97" s="21"/>
      <c r="D97" s="22"/>
      <c r="E97" s="23">
        <f>SUM(E91:E96)</f>
        <v>12100</v>
      </c>
      <c r="F97" s="23">
        <f>SUM(F91:F96)</f>
        <v>2223</v>
      </c>
      <c r="G97" s="23">
        <f>SUM(G91:G96)</f>
        <v>0</v>
      </c>
    </row>
    <row r="98" spans="1:7" ht="16.5" thickBot="1" x14ac:dyDescent="0.3">
      <c r="A98" s="48" t="s">
        <v>119</v>
      </c>
      <c r="B98" s="3">
        <v>6115</v>
      </c>
      <c r="C98" s="3"/>
      <c r="D98" s="4"/>
      <c r="E98" s="5"/>
      <c r="F98" s="5"/>
      <c r="G98" s="5"/>
    </row>
    <row r="99" spans="1:7" ht="30.75" thickBot="1" x14ac:dyDescent="0.3">
      <c r="A99" s="48" t="s">
        <v>120</v>
      </c>
      <c r="B99" s="3">
        <v>6115</v>
      </c>
      <c r="C99" s="3">
        <v>5021</v>
      </c>
      <c r="D99" s="4"/>
      <c r="E99" s="5">
        <v>0</v>
      </c>
      <c r="F99" s="5">
        <v>0</v>
      </c>
      <c r="G99" s="5">
        <v>14400</v>
      </c>
    </row>
    <row r="100" spans="1:7" ht="16.5" thickBot="1" x14ac:dyDescent="0.3">
      <c r="A100" s="48" t="s">
        <v>20</v>
      </c>
      <c r="B100" s="3">
        <v>6115</v>
      </c>
      <c r="C100" s="3">
        <v>5173</v>
      </c>
      <c r="D100" s="4"/>
      <c r="E100" s="5"/>
      <c r="F100" s="5">
        <v>0</v>
      </c>
      <c r="G100" s="5">
        <v>200</v>
      </c>
    </row>
    <row r="101" spans="1:7" ht="16.5" thickBot="1" x14ac:dyDescent="0.3">
      <c r="A101" s="48" t="s">
        <v>12</v>
      </c>
      <c r="B101" s="3">
        <v>6115</v>
      </c>
      <c r="C101" s="3">
        <v>5175</v>
      </c>
      <c r="D101" s="4"/>
      <c r="E101" s="5">
        <v>0</v>
      </c>
      <c r="F101" s="5">
        <v>0</v>
      </c>
      <c r="G101" s="5">
        <v>1200</v>
      </c>
    </row>
    <row r="102" spans="1:7" ht="16.5" thickBot="1" x14ac:dyDescent="0.3">
      <c r="A102" s="20" t="s">
        <v>78</v>
      </c>
      <c r="B102" s="21"/>
      <c r="C102" s="21"/>
      <c r="D102" s="22"/>
      <c r="E102" s="23">
        <f>SUM(E98:E101)</f>
        <v>0</v>
      </c>
      <c r="F102" s="23">
        <f>SUM(F98:F101)</f>
        <v>0</v>
      </c>
      <c r="G102" s="23">
        <f>SUM(G98:G101)</f>
        <v>15800</v>
      </c>
    </row>
    <row r="103" spans="1:7" ht="16.5" thickBot="1" x14ac:dyDescent="0.3">
      <c r="A103" s="48" t="s">
        <v>21</v>
      </c>
      <c r="B103" s="3">
        <v>6171</v>
      </c>
      <c r="C103" s="3">
        <v>5019</v>
      </c>
      <c r="D103" s="4"/>
      <c r="E103" s="5">
        <v>2500</v>
      </c>
      <c r="F103" s="5">
        <v>4428</v>
      </c>
      <c r="G103" s="5">
        <v>4500</v>
      </c>
    </row>
    <row r="104" spans="1:7" ht="30.75" thickBot="1" x14ac:dyDescent="0.3">
      <c r="A104" s="50" t="s">
        <v>60</v>
      </c>
      <c r="B104" s="6">
        <v>6171</v>
      </c>
      <c r="C104" s="6">
        <v>5021</v>
      </c>
      <c r="D104" s="7"/>
      <c r="E104" s="8">
        <v>250000</v>
      </c>
      <c r="F104" s="8">
        <v>243258</v>
      </c>
      <c r="G104" s="8">
        <v>300000</v>
      </c>
    </row>
    <row r="105" spans="1:7" ht="32.25" customHeight="1" thickBot="1" x14ac:dyDescent="0.3">
      <c r="A105" s="75" t="s">
        <v>61</v>
      </c>
      <c r="B105" s="77">
        <v>6171</v>
      </c>
      <c r="C105" s="77">
        <v>5039</v>
      </c>
      <c r="D105" s="75"/>
      <c r="E105" s="73">
        <v>900</v>
      </c>
      <c r="F105" s="11">
        <v>1496</v>
      </c>
      <c r="G105" s="73">
        <v>1500</v>
      </c>
    </row>
    <row r="106" spans="1:7" ht="16.5" hidden="1" customHeight="1" thickBot="1" x14ac:dyDescent="0.3">
      <c r="A106" s="76"/>
      <c r="B106" s="78"/>
      <c r="C106" s="78"/>
      <c r="D106" s="76"/>
      <c r="E106" s="74"/>
      <c r="F106" s="5"/>
      <c r="G106" s="74"/>
    </row>
    <row r="107" spans="1:7" ht="16.5" thickBot="1" x14ac:dyDescent="0.3">
      <c r="A107" s="27" t="s">
        <v>62</v>
      </c>
      <c r="B107" s="28">
        <v>6171</v>
      </c>
      <c r="C107" s="28">
        <v>5136</v>
      </c>
      <c r="D107" s="29"/>
      <c r="E107" s="2">
        <v>500</v>
      </c>
      <c r="F107" s="2">
        <v>440</v>
      </c>
      <c r="G107" s="2">
        <v>500</v>
      </c>
    </row>
    <row r="108" spans="1:7" ht="16.5" thickBot="1" x14ac:dyDescent="0.3">
      <c r="A108" s="48" t="s">
        <v>96</v>
      </c>
      <c r="B108" s="3">
        <v>6171</v>
      </c>
      <c r="C108" s="3">
        <v>5137</v>
      </c>
      <c r="D108" s="4"/>
      <c r="E108" s="5">
        <v>20000</v>
      </c>
      <c r="F108" s="5">
        <v>17664</v>
      </c>
      <c r="G108" s="5">
        <v>20000</v>
      </c>
    </row>
    <row r="109" spans="1:7" ht="16.5" thickBot="1" x14ac:dyDescent="0.3">
      <c r="A109" s="48" t="s">
        <v>22</v>
      </c>
      <c r="B109" s="3">
        <v>6171</v>
      </c>
      <c r="C109" s="3">
        <v>5139</v>
      </c>
      <c r="D109" s="4"/>
      <c r="E109" s="5">
        <v>500</v>
      </c>
      <c r="F109" s="5">
        <v>1689.9</v>
      </c>
      <c r="G109" s="5">
        <v>2000</v>
      </c>
    </row>
    <row r="110" spans="1:7" ht="16.5" thickBot="1" x14ac:dyDescent="0.3">
      <c r="A110" s="48" t="s">
        <v>23</v>
      </c>
      <c r="B110" s="3">
        <v>6171</v>
      </c>
      <c r="C110" s="3">
        <v>5151</v>
      </c>
      <c r="D110" s="4"/>
      <c r="E110" s="5">
        <v>1500</v>
      </c>
      <c r="F110" s="5">
        <v>1627</v>
      </c>
      <c r="G110" s="5">
        <v>2000</v>
      </c>
    </row>
    <row r="111" spans="1:7" ht="16.5" thickBot="1" x14ac:dyDescent="0.3">
      <c r="A111" s="48" t="s">
        <v>24</v>
      </c>
      <c r="B111" s="3">
        <v>6171</v>
      </c>
      <c r="C111" s="3">
        <v>5154</v>
      </c>
      <c r="D111" s="4"/>
      <c r="E111" s="5">
        <v>30000</v>
      </c>
      <c r="F111" s="5">
        <v>48262.47</v>
      </c>
      <c r="G111" s="5">
        <v>50000</v>
      </c>
    </row>
    <row r="112" spans="1:7" ht="16.5" thickBot="1" x14ac:dyDescent="0.3">
      <c r="A112" s="48" t="s">
        <v>25</v>
      </c>
      <c r="B112" s="3">
        <v>6171</v>
      </c>
      <c r="C112" s="3">
        <v>5161</v>
      </c>
      <c r="D112" s="4"/>
      <c r="E112" s="5">
        <v>400</v>
      </c>
      <c r="F112" s="5">
        <v>1276</v>
      </c>
      <c r="G112" s="5">
        <v>2000</v>
      </c>
    </row>
    <row r="113" spans="1:7" ht="16.5" thickBot="1" x14ac:dyDescent="0.3">
      <c r="A113" s="48" t="s">
        <v>26</v>
      </c>
      <c r="B113" s="3">
        <v>6171</v>
      </c>
      <c r="C113" s="3">
        <v>5162</v>
      </c>
      <c r="D113" s="4"/>
      <c r="E113" s="5">
        <v>3000</v>
      </c>
      <c r="F113" s="5">
        <v>966</v>
      </c>
      <c r="G113" s="5">
        <v>1000</v>
      </c>
    </row>
    <row r="114" spans="1:7" ht="16.5" thickBot="1" x14ac:dyDescent="0.3">
      <c r="A114" s="48" t="s">
        <v>98</v>
      </c>
      <c r="B114" s="3">
        <v>6171</v>
      </c>
      <c r="C114" s="3">
        <v>5163</v>
      </c>
      <c r="D114" s="4"/>
      <c r="E114" s="5">
        <v>1800</v>
      </c>
      <c r="F114" s="5">
        <v>1720</v>
      </c>
      <c r="G114" s="5">
        <v>1800</v>
      </c>
    </row>
    <row r="115" spans="1:7" ht="43.5" customHeight="1" thickBot="1" x14ac:dyDescent="0.3">
      <c r="A115" s="37" t="s">
        <v>70</v>
      </c>
      <c r="B115" s="38">
        <v>6171</v>
      </c>
      <c r="C115" s="38">
        <v>5169</v>
      </c>
      <c r="D115" s="27"/>
      <c r="E115" s="1">
        <v>30000</v>
      </c>
      <c r="F115" s="2">
        <v>6328.3</v>
      </c>
      <c r="G115" s="1">
        <v>27000</v>
      </c>
    </row>
    <row r="116" spans="1:7" ht="16.5" thickBot="1" x14ac:dyDescent="0.3">
      <c r="A116" s="27" t="s">
        <v>20</v>
      </c>
      <c r="B116" s="28">
        <v>6171</v>
      </c>
      <c r="C116" s="28">
        <v>5173</v>
      </c>
      <c r="D116" s="29"/>
      <c r="E116" s="2">
        <v>100</v>
      </c>
      <c r="F116" s="2">
        <v>22</v>
      </c>
      <c r="G116" s="2">
        <v>100</v>
      </c>
    </row>
    <row r="117" spans="1:7" ht="16.5" thickBot="1" x14ac:dyDescent="0.3">
      <c r="A117" s="48" t="s">
        <v>12</v>
      </c>
      <c r="B117" s="3">
        <v>6171</v>
      </c>
      <c r="C117" s="3">
        <v>5175</v>
      </c>
      <c r="D117" s="4"/>
      <c r="E117" s="5">
        <v>1000</v>
      </c>
      <c r="F117" s="5">
        <v>0</v>
      </c>
      <c r="G117" s="5">
        <v>1000</v>
      </c>
    </row>
    <row r="118" spans="1:7" ht="15" customHeight="1" thickBot="1" x14ac:dyDescent="0.3">
      <c r="A118" s="48" t="s">
        <v>63</v>
      </c>
      <c r="B118" s="3">
        <v>6171</v>
      </c>
      <c r="C118" s="3">
        <v>5182</v>
      </c>
      <c r="D118" s="4"/>
      <c r="E118" s="5">
        <v>0</v>
      </c>
      <c r="F118" s="5">
        <v>9764</v>
      </c>
      <c r="G118" s="5">
        <v>0</v>
      </c>
    </row>
    <row r="119" spans="1:7" ht="16.5" thickBot="1" x14ac:dyDescent="0.3">
      <c r="A119" s="20" t="s">
        <v>59</v>
      </c>
      <c r="B119" s="21"/>
      <c r="C119" s="21"/>
      <c r="D119" s="22"/>
      <c r="E119" s="23">
        <f>SUM(E103:E118)</f>
        <v>342200</v>
      </c>
      <c r="F119" s="23">
        <f>SUM(F103:F118)</f>
        <v>338941.67</v>
      </c>
      <c r="G119" s="23">
        <f>SUM(G103:G118)</f>
        <v>413400</v>
      </c>
    </row>
    <row r="120" spans="1:7" ht="16.5" thickBot="1" x14ac:dyDescent="0.3">
      <c r="A120" s="48" t="s">
        <v>74</v>
      </c>
      <c r="B120" s="3">
        <v>6310</v>
      </c>
      <c r="C120" s="3">
        <v>5163</v>
      </c>
      <c r="D120" s="4"/>
      <c r="E120" s="5">
        <v>6000</v>
      </c>
      <c r="F120" s="5">
        <v>5568.2</v>
      </c>
      <c r="G120" s="5">
        <v>6000</v>
      </c>
    </row>
    <row r="121" spans="1:7" ht="16.5" thickBot="1" x14ac:dyDescent="0.3">
      <c r="A121" s="48" t="s">
        <v>89</v>
      </c>
      <c r="B121" s="3">
        <v>6310</v>
      </c>
      <c r="C121" s="3">
        <v>5141</v>
      </c>
      <c r="D121" s="4"/>
      <c r="E121" s="5">
        <v>283000</v>
      </c>
      <c r="F121" s="5">
        <v>195026.72</v>
      </c>
      <c r="G121" s="5">
        <v>283000</v>
      </c>
    </row>
    <row r="122" spans="1:7" ht="16.5" thickBot="1" x14ac:dyDescent="0.3">
      <c r="A122" s="20" t="s">
        <v>64</v>
      </c>
      <c r="B122" s="21"/>
      <c r="C122" s="21"/>
      <c r="D122" s="22"/>
      <c r="E122" s="23">
        <f>E120+E121</f>
        <v>289000</v>
      </c>
      <c r="F122" s="23">
        <f>SUM(F120:F121)</f>
        <v>200594.92</v>
      </c>
      <c r="G122" s="23">
        <f>SUM(G120:G121)</f>
        <v>289000</v>
      </c>
    </row>
    <row r="123" spans="1:7" ht="16.5" thickBot="1" x14ac:dyDescent="0.3">
      <c r="A123" s="48" t="s">
        <v>27</v>
      </c>
      <c r="B123" s="3">
        <v>6320</v>
      </c>
      <c r="C123" s="3">
        <v>5163</v>
      </c>
      <c r="D123" s="4"/>
      <c r="E123" s="5">
        <v>35700</v>
      </c>
      <c r="F123" s="5">
        <v>35079</v>
      </c>
      <c r="G123" s="5">
        <v>35500</v>
      </c>
    </row>
    <row r="124" spans="1:7" ht="16.5" thickBot="1" x14ac:dyDescent="0.3">
      <c r="A124" s="20" t="s">
        <v>65</v>
      </c>
      <c r="B124" s="21"/>
      <c r="C124" s="21"/>
      <c r="D124" s="22"/>
      <c r="E124" s="23">
        <f>SUM(E123)</f>
        <v>35700</v>
      </c>
      <c r="F124" s="23">
        <f>SUM(F123)</f>
        <v>35079</v>
      </c>
      <c r="G124" s="23">
        <f>SUM(G123)</f>
        <v>35500</v>
      </c>
    </row>
    <row r="125" spans="1:7" ht="16.5" thickBot="1" x14ac:dyDescent="0.3">
      <c r="A125" s="48" t="s">
        <v>28</v>
      </c>
      <c r="B125" s="3">
        <v>6330</v>
      </c>
      <c r="C125" s="3">
        <v>5345</v>
      </c>
      <c r="D125" s="4"/>
      <c r="E125" s="5">
        <v>751000</v>
      </c>
      <c r="F125" s="5">
        <v>7834000</v>
      </c>
      <c r="G125" s="5">
        <v>0</v>
      </c>
    </row>
    <row r="126" spans="1:7" ht="16.5" thickBot="1" x14ac:dyDescent="0.3">
      <c r="A126" s="20" t="s">
        <v>66</v>
      </c>
      <c r="B126" s="21"/>
      <c r="C126" s="21"/>
      <c r="D126" s="22"/>
      <c r="E126" s="23">
        <f>SUM(E125)</f>
        <v>751000</v>
      </c>
      <c r="F126" s="23">
        <f>SUM(F125)</f>
        <v>7834000</v>
      </c>
      <c r="G126" s="23">
        <f>SUM(G125)</f>
        <v>0</v>
      </c>
    </row>
    <row r="127" spans="1:7" ht="16.5" thickBot="1" x14ac:dyDescent="0.3">
      <c r="A127" s="48" t="s">
        <v>29</v>
      </c>
      <c r="B127" s="3">
        <v>6399</v>
      </c>
      <c r="C127" s="3">
        <v>5365</v>
      </c>
      <c r="D127" s="4"/>
      <c r="E127" s="5">
        <v>50000</v>
      </c>
      <c r="F127" s="5">
        <v>0</v>
      </c>
      <c r="G127" s="5">
        <v>50000</v>
      </c>
    </row>
    <row r="128" spans="1:7" ht="16.5" thickBot="1" x14ac:dyDescent="0.3">
      <c r="A128" s="20" t="s">
        <v>67</v>
      </c>
      <c r="B128" s="22"/>
      <c r="C128" s="21"/>
      <c r="D128" s="22"/>
      <c r="E128" s="23">
        <f>SUM(E127)</f>
        <v>50000</v>
      </c>
      <c r="F128" s="23">
        <f>SUM(F127:F127)</f>
        <v>0</v>
      </c>
      <c r="G128" s="23">
        <f>SUM(G127)</f>
        <v>50000</v>
      </c>
    </row>
    <row r="129" spans="1:12" ht="16.5" thickBot="1" x14ac:dyDescent="0.3">
      <c r="A129" s="20" t="s">
        <v>90</v>
      </c>
      <c r="B129" s="41"/>
      <c r="C129" s="41">
        <v>8124</v>
      </c>
      <c r="D129" s="42"/>
      <c r="E129" s="23"/>
      <c r="F129" s="23"/>
      <c r="G129" s="23">
        <v>444000</v>
      </c>
    </row>
    <row r="130" spans="1:12" ht="24" thickBot="1" x14ac:dyDescent="0.3">
      <c r="A130" s="9" t="s">
        <v>30</v>
      </c>
      <c r="B130" s="10"/>
      <c r="C130" s="10"/>
      <c r="D130" s="10"/>
      <c r="E130" s="18">
        <f>E128+E126+E124+E122+E119+E102+E97+E90+E83+E77+E75+E73+E63+E61+E58+E46+E44+E42+E40+E34+E28+E25+E23+E20+E16+E14+E9+E7+E65</f>
        <v>3311200</v>
      </c>
      <c r="F130" s="12">
        <f>F128+F126+F124+F122+F119+F102+F97+F90+F83+F77+F75+F73+F65+F63+F61+F58+F46+F44+F42+F40+F34+F28+F25+F23+F20+F18+F16+F14+F9+F7</f>
        <v>10430575.529999997</v>
      </c>
      <c r="G130" s="18">
        <f>G129+G128+G126+G124+G122+G119+G102+G97+G90+G83+G77+G75+G73+G65+G63+G61+G58+G46+G44+G42+G40+G34+G28+G25+G23+G20+G18+G16+G14+G9+G7</f>
        <v>3539300</v>
      </c>
    </row>
    <row r="131" spans="1:12" x14ac:dyDescent="0.25">
      <c r="A131" s="13" t="s">
        <v>122</v>
      </c>
    </row>
    <row r="132" spans="1:12" x14ac:dyDescent="0.25">
      <c r="A132" s="13" t="s">
        <v>73</v>
      </c>
    </row>
    <row r="133" spans="1:12" x14ac:dyDescent="0.25">
      <c r="A133" s="13" t="s">
        <v>31</v>
      </c>
      <c r="B133" s="13"/>
      <c r="C133" s="13"/>
    </row>
    <row r="134" spans="1:12" x14ac:dyDescent="0.25">
      <c r="A134" s="15" t="s">
        <v>123</v>
      </c>
    </row>
    <row r="135" spans="1:12" x14ac:dyDescent="0.25">
      <c r="A135" s="15"/>
    </row>
    <row r="139" spans="1:12" x14ac:dyDescent="0.25">
      <c r="L139" t="s">
        <v>71</v>
      </c>
    </row>
  </sheetData>
  <mergeCells count="24">
    <mergeCell ref="A105:A106"/>
    <mergeCell ref="A86:A87"/>
    <mergeCell ref="G105:G106"/>
    <mergeCell ref="D86:D87"/>
    <mergeCell ref="E86:E87"/>
    <mergeCell ref="G86:G87"/>
    <mergeCell ref="D105:D106"/>
    <mergeCell ref="E105:E106"/>
    <mergeCell ref="B86:B87"/>
    <mergeCell ref="C86:C87"/>
    <mergeCell ref="B105:B106"/>
    <mergeCell ref="C105:C106"/>
    <mergeCell ref="E31:E32"/>
    <mergeCell ref="G31:G32"/>
    <mergeCell ref="A31:A32"/>
    <mergeCell ref="B31:B32"/>
    <mergeCell ref="G21:G22"/>
    <mergeCell ref="A21:A22"/>
    <mergeCell ref="B21:B22"/>
    <mergeCell ref="C21:C22"/>
    <mergeCell ref="D21:D22"/>
    <mergeCell ref="E21:E22"/>
    <mergeCell ref="C31:C32"/>
    <mergeCell ref="D31:D32"/>
  </mergeCells>
  <pageMargins left="0.7" right="0.7" top="0.78740157499999996" bottom="0.78740157499999996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2025-11-18T10:08:06Z</cp:lastPrinted>
  <dcterms:created xsi:type="dcterms:W3CDTF">2018-12-04T07:02:28Z</dcterms:created>
  <dcterms:modified xsi:type="dcterms:W3CDTF">2025-11-18T10:22:19Z</dcterms:modified>
</cp:coreProperties>
</file>